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C:\Users\HearColors-Aby\Downloads\"/>
    </mc:Choice>
  </mc:AlternateContent>
  <xr:revisionPtr revIDLastSave="0" documentId="13_ncr:1_{EBBFBCF5-631F-49B2-950F-DF931EB5BFB7}" xr6:coauthVersionLast="40" xr6:coauthVersionMax="40" xr10:uidLastSave="{00000000-0000-0000-0000-000000000000}"/>
  <workbookProtection workbookAlgorithmName="SHA-512" workbookHashValue="x4Aj+96FCmWG8QP0FrikY3IeGqc6xGJg7Hh7w7sKJA3XJIrvzNRGYilKouaQVNgrcGh6OhGqPmh21p3mlhfcSA==" workbookSaltValue="4VVxCyiNvWlsgGY8uGVCkA==" workbookSpinCount="100000" lockStructure="1"/>
  <bookViews>
    <workbookView xWindow="0" yWindow="0" windowWidth="20490" windowHeight="8940" tabRatio="500" firstSheet="1" activeTab="1" xr2:uid="{00000000-000D-0000-FFFF-FFFF00000000}"/>
  </bookViews>
  <sheets>
    <sheet name="General Information" sheetId="1" r:id="rId1"/>
    <sheet name="Compliance level A" sheetId="2" r:id="rId2"/>
    <sheet name="Compliance level AA" sheetId="3" r:id="rId3"/>
    <sheet name="Results" sheetId="7" r:id="rId4"/>
    <sheet name="Section 508" sheetId="4" r:id="rId5"/>
  </sheets>
  <externalReferences>
    <externalReference r:id="rId6"/>
  </externalReferences>
  <definedNames>
    <definedName name="_xlnm._FilterDatabase" localSheetId="0" hidden="1">'General Information'!$A$1:$C$11</definedName>
    <definedName name="_xlnm._FilterDatabase" localSheetId="4" hidden="1">'Section 508'!$E$2:$E$6</definedName>
    <definedName name="Cumple">[1]Hoja4!$A$5:$A$7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7" l="1"/>
  <c r="F8" i="7"/>
  <c r="E8" i="7"/>
  <c r="K8" i="7"/>
  <c r="L8" i="7"/>
  <c r="G9" i="7"/>
  <c r="F9" i="7"/>
  <c r="E9" i="7"/>
  <c r="K9" i="7"/>
  <c r="L9" i="7"/>
  <c r="G10" i="7"/>
  <c r="G11" i="7"/>
  <c r="G12" i="7"/>
  <c r="G13" i="7"/>
  <c r="G14" i="7"/>
  <c r="G15" i="7"/>
  <c r="G16" i="7"/>
  <c r="G17" i="7"/>
  <c r="G18" i="7"/>
  <c r="G19" i="7"/>
  <c r="G20" i="7"/>
  <c r="G21" i="7"/>
  <c r="B11" i="2"/>
  <c r="B30" i="2"/>
  <c r="B4" i="2"/>
  <c r="C6" i="2"/>
  <c r="B1" i="4"/>
  <c r="B6" i="3"/>
  <c r="B6" i="2"/>
  <c r="D46" i="7"/>
  <c r="D47" i="7"/>
  <c r="D48" i="7"/>
  <c r="D49" i="7"/>
  <c r="D50" i="7"/>
  <c r="D51" i="7"/>
  <c r="D52" i="7"/>
  <c r="D53" i="7"/>
  <c r="D54" i="7"/>
  <c r="D55" i="7"/>
  <c r="D56" i="7"/>
  <c r="D57" i="7"/>
  <c r="D58" i="7"/>
  <c r="D59" i="7"/>
  <c r="D45" i="7"/>
  <c r="C46" i="7"/>
  <c r="C47" i="7"/>
  <c r="C48" i="7"/>
  <c r="C49" i="7"/>
  <c r="C50" i="7"/>
  <c r="C51" i="7"/>
  <c r="C52" i="7"/>
  <c r="C53" i="7"/>
  <c r="C54" i="7"/>
  <c r="C55" i="7"/>
  <c r="C56" i="7"/>
  <c r="C57" i="7"/>
  <c r="C58" i="7"/>
  <c r="C59" i="7"/>
  <c r="C45" i="7"/>
  <c r="B46" i="7"/>
  <c r="B47" i="7"/>
  <c r="B48" i="7"/>
  <c r="B49" i="7"/>
  <c r="B50" i="7"/>
  <c r="B51" i="7"/>
  <c r="B52" i="7"/>
  <c r="B53" i="7"/>
  <c r="B54" i="7"/>
  <c r="B55" i="7"/>
  <c r="B56" i="7"/>
  <c r="B57" i="7"/>
  <c r="B58" i="7"/>
  <c r="B59" i="7"/>
  <c r="B45" i="7"/>
  <c r="D27" i="7"/>
  <c r="D28" i="7"/>
  <c r="D29" i="7"/>
  <c r="D30" i="7"/>
  <c r="D31" i="7"/>
  <c r="D32" i="7"/>
  <c r="D33" i="7"/>
  <c r="D34" i="7"/>
  <c r="D35" i="7"/>
  <c r="D36" i="7"/>
  <c r="D37" i="7"/>
  <c r="D38" i="7"/>
  <c r="D39" i="7"/>
  <c r="D40" i="7"/>
  <c r="D26" i="7"/>
  <c r="C27" i="7"/>
  <c r="C28" i="7"/>
  <c r="C29" i="7"/>
  <c r="C30" i="7"/>
  <c r="C31" i="7"/>
  <c r="C32" i="7"/>
  <c r="C33" i="7"/>
  <c r="C34" i="7"/>
  <c r="C35" i="7"/>
  <c r="C36" i="7"/>
  <c r="C37" i="7"/>
  <c r="C38" i="7"/>
  <c r="C39" i="7"/>
  <c r="C40" i="7"/>
  <c r="C26" i="7"/>
  <c r="B27" i="7"/>
  <c r="B28" i="7"/>
  <c r="B29" i="7"/>
  <c r="B30" i="7"/>
  <c r="B31" i="7"/>
  <c r="B32" i="7"/>
  <c r="B33" i="7"/>
  <c r="B34" i="7"/>
  <c r="B35" i="7"/>
  <c r="B36" i="7"/>
  <c r="B37" i="7"/>
  <c r="B38" i="7"/>
  <c r="B39" i="7"/>
  <c r="B40" i="7"/>
  <c r="B26" i="7"/>
  <c r="D8" i="7"/>
  <c r="D9" i="7"/>
  <c r="D10" i="7"/>
  <c r="D11" i="7"/>
  <c r="D12" i="7"/>
  <c r="D13" i="7"/>
  <c r="D14" i="7"/>
  <c r="D15" i="7"/>
  <c r="D16" i="7"/>
  <c r="D17" i="7"/>
  <c r="D18" i="7"/>
  <c r="D19" i="7"/>
  <c r="D20" i="7"/>
  <c r="D21" i="7"/>
  <c r="D7" i="7"/>
  <c r="C8" i="7"/>
  <c r="C9" i="7"/>
  <c r="C10" i="7"/>
  <c r="C11" i="7"/>
  <c r="C12" i="7"/>
  <c r="C13" i="7"/>
  <c r="C14" i="7"/>
  <c r="C15" i="7"/>
  <c r="C16" i="7"/>
  <c r="C17" i="7"/>
  <c r="C18" i="7"/>
  <c r="C19" i="7"/>
  <c r="C20" i="7"/>
  <c r="C21" i="7"/>
  <c r="C7" i="7"/>
  <c r="B8" i="7"/>
  <c r="B9" i="7"/>
  <c r="B10" i="7"/>
  <c r="B11" i="7"/>
  <c r="B12" i="7"/>
  <c r="B13" i="7"/>
  <c r="B14" i="7"/>
  <c r="B15" i="7"/>
  <c r="B16" i="7"/>
  <c r="B17" i="7"/>
  <c r="B18" i="7"/>
  <c r="B19" i="7"/>
  <c r="B20" i="7"/>
  <c r="B21" i="7"/>
  <c r="B7" i="7"/>
  <c r="D44" i="2"/>
  <c r="E45" i="7"/>
  <c r="G45" i="7"/>
  <c r="K45" i="7"/>
  <c r="L45" i="7"/>
  <c r="G46" i="7"/>
  <c r="F46" i="7"/>
  <c r="E46" i="7"/>
  <c r="K46" i="7"/>
  <c r="L46" i="7"/>
  <c r="G47" i="7"/>
  <c r="F47" i="7"/>
  <c r="E47" i="7"/>
  <c r="K47" i="7"/>
  <c r="L47" i="7"/>
  <c r="G48" i="7"/>
  <c r="F48" i="7"/>
  <c r="E48" i="7"/>
  <c r="K48" i="7"/>
  <c r="L48" i="7"/>
  <c r="G49" i="7"/>
  <c r="F49" i="7"/>
  <c r="E49" i="7"/>
  <c r="K49" i="7"/>
  <c r="L49" i="7"/>
  <c r="G50" i="7"/>
  <c r="F50" i="7"/>
  <c r="E50" i="7"/>
  <c r="K50" i="7"/>
  <c r="L50" i="7"/>
  <c r="G51" i="7"/>
  <c r="F51" i="7"/>
  <c r="E51" i="7"/>
  <c r="K51" i="7"/>
  <c r="L51" i="7"/>
  <c r="G52" i="7"/>
  <c r="F52" i="7"/>
  <c r="E52" i="7"/>
  <c r="K52" i="7"/>
  <c r="L52" i="7"/>
  <c r="G53" i="7"/>
  <c r="F53" i="7"/>
  <c r="E53" i="7"/>
  <c r="K53" i="7"/>
  <c r="L53" i="7"/>
  <c r="G54" i="7"/>
  <c r="F54" i="7"/>
  <c r="E54" i="7"/>
  <c r="K54" i="7"/>
  <c r="L54" i="7"/>
  <c r="G55" i="7"/>
  <c r="F55" i="7"/>
  <c r="E55" i="7"/>
  <c r="K55" i="7"/>
  <c r="L55" i="7"/>
  <c r="G56" i="7"/>
  <c r="F56" i="7"/>
  <c r="E56" i="7"/>
  <c r="K56" i="7"/>
  <c r="L56" i="7"/>
  <c r="G57" i="7"/>
  <c r="F57" i="7"/>
  <c r="E57" i="7"/>
  <c r="K57" i="7"/>
  <c r="L57" i="7"/>
  <c r="G58" i="7"/>
  <c r="F58" i="7"/>
  <c r="E58" i="7"/>
  <c r="K58" i="7"/>
  <c r="L58" i="7"/>
  <c r="G59" i="7"/>
  <c r="F59" i="7"/>
  <c r="E59" i="7"/>
  <c r="K59" i="7"/>
  <c r="L59" i="7"/>
  <c r="M60"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J60" i="7"/>
  <c r="D25" i="2"/>
  <c r="B43" i="7"/>
  <c r="A69" i="7"/>
  <c r="E26" i="7"/>
  <c r="G26" i="7"/>
  <c r="K26" i="7"/>
  <c r="L26" i="7"/>
  <c r="G27" i="7"/>
  <c r="F27" i="7"/>
  <c r="E27" i="7"/>
  <c r="K27" i="7"/>
  <c r="L27" i="7"/>
  <c r="G28" i="7"/>
  <c r="F28" i="7"/>
  <c r="E28" i="7"/>
  <c r="K28" i="7"/>
  <c r="L28" i="7"/>
  <c r="G29" i="7"/>
  <c r="F29" i="7"/>
  <c r="E29" i="7"/>
  <c r="K29" i="7"/>
  <c r="L29" i="7"/>
  <c r="G30" i="7"/>
  <c r="F30" i="7"/>
  <c r="E30" i="7"/>
  <c r="K30" i="7"/>
  <c r="L30" i="7"/>
  <c r="G31" i="7"/>
  <c r="F31" i="7"/>
  <c r="E31" i="7"/>
  <c r="K31" i="7"/>
  <c r="L31" i="7"/>
  <c r="G32" i="7"/>
  <c r="F32" i="7"/>
  <c r="E32" i="7"/>
  <c r="K32" i="7"/>
  <c r="L32" i="7"/>
  <c r="G33" i="7"/>
  <c r="F33" i="7"/>
  <c r="E33" i="7"/>
  <c r="K33" i="7"/>
  <c r="L33" i="7"/>
  <c r="G34" i="7"/>
  <c r="F34" i="7"/>
  <c r="E34" i="7"/>
  <c r="K34" i="7"/>
  <c r="L34" i="7"/>
  <c r="G35" i="7"/>
  <c r="F35" i="7"/>
  <c r="E35" i="7"/>
  <c r="K35" i="7"/>
  <c r="L35" i="7"/>
  <c r="G36" i="7"/>
  <c r="F36" i="7"/>
  <c r="E36" i="7"/>
  <c r="K36" i="7"/>
  <c r="L36" i="7"/>
  <c r="G37" i="7"/>
  <c r="F37" i="7"/>
  <c r="E37" i="7"/>
  <c r="K37" i="7"/>
  <c r="L37" i="7"/>
  <c r="G38" i="7"/>
  <c r="F38" i="7"/>
  <c r="E38" i="7"/>
  <c r="K38" i="7"/>
  <c r="L38" i="7"/>
  <c r="G39" i="7"/>
  <c r="F39" i="7"/>
  <c r="E39" i="7"/>
  <c r="K39" i="7"/>
  <c r="L39" i="7"/>
  <c r="G40" i="7"/>
  <c r="F40" i="7"/>
  <c r="E40" i="7"/>
  <c r="K40" i="7"/>
  <c r="L40" i="7"/>
  <c r="M41" i="7"/>
  <c r="I26" i="7"/>
  <c r="H27" i="7"/>
  <c r="I27" i="7"/>
  <c r="H28" i="7"/>
  <c r="I28" i="7"/>
  <c r="H29" i="7"/>
  <c r="I29" i="7"/>
  <c r="H30" i="7"/>
  <c r="I30" i="7"/>
  <c r="H31" i="7"/>
  <c r="I31" i="7"/>
  <c r="H32" i="7"/>
  <c r="I32" i="7"/>
  <c r="H33" i="7"/>
  <c r="I33" i="7"/>
  <c r="H34" i="7"/>
  <c r="I34" i="7"/>
  <c r="H35" i="7"/>
  <c r="I35" i="7"/>
  <c r="H36" i="7"/>
  <c r="I36" i="7"/>
  <c r="H37" i="7"/>
  <c r="I37" i="7"/>
  <c r="H38" i="7"/>
  <c r="I38" i="7"/>
  <c r="H39" i="7"/>
  <c r="I39" i="7"/>
  <c r="H40" i="7"/>
  <c r="I40" i="7"/>
  <c r="J41" i="7"/>
  <c r="B24" i="7"/>
  <c r="A68" i="7"/>
  <c r="E7" i="7"/>
  <c r="G7" i="7"/>
  <c r="K7" i="7"/>
  <c r="L7" i="7"/>
  <c r="F10" i="7"/>
  <c r="E10" i="7"/>
  <c r="K10" i="7"/>
  <c r="L10" i="7"/>
  <c r="F11" i="7"/>
  <c r="E11" i="7"/>
  <c r="K11" i="7"/>
  <c r="L11" i="7"/>
  <c r="F12" i="7"/>
  <c r="E12" i="7"/>
  <c r="K12" i="7"/>
  <c r="L12" i="7"/>
  <c r="F13" i="7"/>
  <c r="E13" i="7"/>
  <c r="K13" i="7"/>
  <c r="L13" i="7"/>
  <c r="F14" i="7"/>
  <c r="E14" i="7"/>
  <c r="K14" i="7"/>
  <c r="L14" i="7"/>
  <c r="F15" i="7"/>
  <c r="E15" i="7"/>
  <c r="K15" i="7"/>
  <c r="L15" i="7"/>
  <c r="F16" i="7"/>
  <c r="E16" i="7"/>
  <c r="K16" i="7"/>
  <c r="L16" i="7"/>
  <c r="F17" i="7"/>
  <c r="E17" i="7"/>
  <c r="K17" i="7"/>
  <c r="L17" i="7"/>
  <c r="F18" i="7"/>
  <c r="E18" i="7"/>
  <c r="K18" i="7"/>
  <c r="L18" i="7"/>
  <c r="F19" i="7"/>
  <c r="E19" i="7"/>
  <c r="K19" i="7"/>
  <c r="L19" i="7"/>
  <c r="F20" i="7"/>
  <c r="E20" i="7"/>
  <c r="K20" i="7"/>
  <c r="L20" i="7"/>
  <c r="F21" i="7"/>
  <c r="E21" i="7"/>
  <c r="K21" i="7"/>
  <c r="L21" i="7"/>
  <c r="M22"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J22" i="7"/>
  <c r="B5" i="7"/>
  <c r="A67" i="7"/>
  <c r="F45" i="7"/>
  <c r="F26" i="7"/>
  <c r="A46" i="7"/>
  <c r="A47" i="7"/>
  <c r="A48" i="7"/>
  <c r="A49" i="7"/>
  <c r="A50" i="7"/>
  <c r="A51" i="7"/>
  <c r="A52" i="7"/>
  <c r="A53" i="7"/>
  <c r="A54" i="7"/>
  <c r="A55" i="7"/>
  <c r="A56" i="7"/>
  <c r="A57" i="7"/>
  <c r="A58" i="7"/>
  <c r="A59" i="7"/>
  <c r="A45" i="7"/>
  <c r="A27" i="7"/>
  <c r="A28" i="7"/>
  <c r="A29" i="7"/>
  <c r="A30" i="7"/>
  <c r="A31" i="7"/>
  <c r="A32" i="7"/>
  <c r="A33" i="7"/>
  <c r="A34" i="7"/>
  <c r="A35" i="7"/>
  <c r="A36" i="7"/>
  <c r="A37" i="7"/>
  <c r="A38" i="7"/>
  <c r="A39" i="7"/>
  <c r="A40" i="7"/>
  <c r="A26" i="7"/>
  <c r="M61" i="7"/>
  <c r="M59" i="7"/>
  <c r="J59" i="7"/>
  <c r="M58" i="7"/>
  <c r="J58" i="7"/>
  <c r="M57" i="7"/>
  <c r="J57" i="7"/>
  <c r="M56" i="7"/>
  <c r="J56" i="7"/>
  <c r="M55" i="7"/>
  <c r="J55" i="7"/>
  <c r="M54" i="7"/>
  <c r="J54" i="7"/>
  <c r="M53" i="7"/>
  <c r="J53" i="7"/>
  <c r="M52" i="7"/>
  <c r="J52" i="7"/>
  <c r="M51" i="7"/>
  <c r="J51" i="7"/>
  <c r="M50" i="7"/>
  <c r="J50" i="7"/>
  <c r="M49" i="7"/>
  <c r="J49" i="7"/>
  <c r="M48" i="7"/>
  <c r="J48" i="7"/>
  <c r="M47" i="7"/>
  <c r="J47" i="7"/>
  <c r="M46" i="7"/>
  <c r="J46" i="7"/>
  <c r="M45" i="7"/>
  <c r="J45" i="7"/>
  <c r="M42" i="7"/>
  <c r="M40" i="7"/>
  <c r="J40" i="7"/>
  <c r="M39" i="7"/>
  <c r="J39" i="7"/>
  <c r="M38" i="7"/>
  <c r="J38" i="7"/>
  <c r="M37" i="7"/>
  <c r="J37" i="7"/>
  <c r="M36" i="7"/>
  <c r="J36" i="7"/>
  <c r="M35" i="7"/>
  <c r="J35" i="7"/>
  <c r="M34" i="7"/>
  <c r="J34" i="7"/>
  <c r="M33" i="7"/>
  <c r="J33" i="7"/>
  <c r="M32" i="7"/>
  <c r="J32" i="7"/>
  <c r="M31" i="7"/>
  <c r="J31" i="7"/>
  <c r="M30" i="7"/>
  <c r="J30" i="7"/>
  <c r="M29" i="7"/>
  <c r="J29" i="7"/>
  <c r="M28" i="7"/>
  <c r="J28" i="7"/>
  <c r="M27" i="7"/>
  <c r="J27" i="7"/>
  <c r="M26" i="7"/>
  <c r="J26" i="7"/>
  <c r="F7" i="7"/>
  <c r="M7" i="7"/>
  <c r="M8" i="7"/>
  <c r="M9" i="7"/>
  <c r="M10" i="7"/>
  <c r="M11" i="7"/>
  <c r="M12" i="7"/>
  <c r="M13" i="7"/>
  <c r="M14" i="7"/>
  <c r="M15" i="7"/>
  <c r="M16" i="7"/>
  <c r="M17" i="7"/>
  <c r="M18" i="7"/>
  <c r="M19" i="7"/>
  <c r="M20" i="7"/>
  <c r="M21" i="7"/>
  <c r="A8" i="7"/>
  <c r="A9" i="7"/>
  <c r="A10" i="7"/>
  <c r="A11" i="7"/>
  <c r="A12" i="7"/>
  <c r="A13" i="7"/>
  <c r="A14" i="7"/>
  <c r="A15" i="7"/>
  <c r="A16" i="7"/>
  <c r="A17" i="7"/>
  <c r="A18" i="7"/>
  <c r="A19" i="7"/>
  <c r="A20" i="7"/>
  <c r="A21" i="7"/>
  <c r="A7" i="7"/>
  <c r="M23" i="7"/>
  <c r="D23" i="3"/>
  <c r="E23" i="3"/>
  <c r="F23" i="3"/>
  <c r="C23" i="3"/>
  <c r="D42" i="3"/>
  <c r="E42" i="3"/>
  <c r="F42" i="3"/>
  <c r="C42" i="3"/>
  <c r="D61" i="3"/>
  <c r="E61" i="3"/>
  <c r="F61" i="3"/>
  <c r="C61" i="3"/>
  <c r="D80" i="3"/>
  <c r="E80" i="3"/>
  <c r="F80" i="3"/>
  <c r="C80" i="3"/>
  <c r="F99" i="3"/>
  <c r="D99" i="3"/>
  <c r="E99" i="3"/>
  <c r="C99" i="3"/>
  <c r="F118" i="3"/>
  <c r="D118" i="3"/>
  <c r="E118" i="3"/>
  <c r="C118" i="3"/>
  <c r="D137" i="3"/>
  <c r="E137" i="3"/>
  <c r="F137" i="3"/>
  <c r="C137" i="3"/>
  <c r="D156" i="3"/>
  <c r="E156" i="3"/>
  <c r="F156" i="3"/>
  <c r="C156" i="3"/>
  <c r="D175" i="3"/>
  <c r="E175" i="3"/>
  <c r="F175" i="3"/>
  <c r="C175" i="3"/>
  <c r="D194" i="3"/>
  <c r="E194" i="3"/>
  <c r="F194" i="3"/>
  <c r="C194" i="3"/>
  <c r="D213" i="3"/>
  <c r="E213" i="3"/>
  <c r="F213" i="3"/>
  <c r="C213" i="3"/>
  <c r="D232" i="3"/>
  <c r="E232" i="3"/>
  <c r="F232" i="3"/>
  <c r="C232" i="3"/>
  <c r="D251" i="3"/>
  <c r="E251" i="3"/>
  <c r="F251" i="3"/>
  <c r="C251" i="3"/>
  <c r="D270" i="3"/>
  <c r="E270" i="3"/>
  <c r="F270" i="3"/>
  <c r="C270" i="3"/>
  <c r="D289" i="3"/>
  <c r="E289" i="3"/>
  <c r="F289" i="3"/>
  <c r="C289" i="3"/>
  <c r="D308" i="3"/>
  <c r="E308" i="3"/>
  <c r="F308" i="3"/>
  <c r="C308" i="3"/>
  <c r="D327" i="3"/>
  <c r="E327" i="3"/>
  <c r="F327" i="3"/>
  <c r="C327" i="3"/>
  <c r="D346" i="3"/>
  <c r="E346" i="3"/>
  <c r="F346" i="3"/>
  <c r="C346" i="3"/>
  <c r="D365" i="3"/>
  <c r="E365" i="3"/>
  <c r="F365" i="3"/>
  <c r="C365" i="3"/>
  <c r="D384" i="3"/>
  <c r="E384" i="3"/>
  <c r="F384" i="3"/>
  <c r="C384" i="3"/>
  <c r="D23" i="2"/>
  <c r="E23" i="2"/>
  <c r="F23" i="2"/>
  <c r="D42" i="2"/>
  <c r="E42" i="2"/>
  <c r="F42" i="2"/>
  <c r="D61" i="2"/>
  <c r="E61" i="2"/>
  <c r="F61" i="2"/>
  <c r="D80" i="2"/>
  <c r="E80" i="2"/>
  <c r="F80" i="2"/>
  <c r="D99" i="2"/>
  <c r="E99" i="2"/>
  <c r="F99" i="2"/>
  <c r="D118" i="2"/>
  <c r="E118" i="2"/>
  <c r="F118" i="2"/>
  <c r="D137" i="2"/>
  <c r="E137" i="2"/>
  <c r="F137" i="2"/>
  <c r="D156" i="2"/>
  <c r="E156" i="2"/>
  <c r="F156" i="2"/>
  <c r="D175" i="2"/>
  <c r="E175" i="2"/>
  <c r="F175" i="2"/>
  <c r="D213" i="2"/>
  <c r="E213" i="2"/>
  <c r="F213" i="2"/>
  <c r="D232" i="2"/>
  <c r="E232" i="2"/>
  <c r="F232" i="2"/>
  <c r="D251" i="2"/>
  <c r="E251" i="2"/>
  <c r="F251" i="2"/>
  <c r="D270" i="2"/>
  <c r="E270" i="2"/>
  <c r="F270" i="2"/>
  <c r="D289" i="2"/>
  <c r="E289" i="2"/>
  <c r="F289" i="2"/>
  <c r="D308" i="2"/>
  <c r="E308" i="2"/>
  <c r="F308" i="2"/>
  <c r="D327" i="2"/>
  <c r="E327" i="2"/>
  <c r="F327" i="2"/>
  <c r="D346" i="2"/>
  <c r="E346" i="2"/>
  <c r="F346" i="2"/>
  <c r="D365" i="2"/>
  <c r="E365" i="2"/>
  <c r="F365" i="2"/>
  <c r="D384" i="2"/>
  <c r="E384" i="2"/>
  <c r="F384" i="2"/>
  <c r="D403" i="2"/>
  <c r="E403" i="2"/>
  <c r="F403" i="2"/>
  <c r="D422" i="2"/>
  <c r="E422" i="2"/>
  <c r="F422" i="2"/>
  <c r="D441" i="2"/>
  <c r="E441" i="2"/>
  <c r="F441" i="2"/>
  <c r="D460" i="2"/>
  <c r="E460" i="2"/>
  <c r="F460" i="2"/>
  <c r="D479" i="2"/>
  <c r="E479" i="2"/>
  <c r="F479" i="2"/>
  <c r="F498" i="2"/>
  <c r="D498" i="2"/>
  <c r="E498" i="2"/>
  <c r="D517" i="2"/>
  <c r="E517" i="2"/>
  <c r="F517" i="2"/>
  <c r="D536" i="2"/>
  <c r="E536" i="2"/>
  <c r="F536" i="2"/>
  <c r="D555" i="2"/>
  <c r="E555" i="2"/>
  <c r="F555" i="2"/>
  <c r="C555" i="2"/>
  <c r="C536" i="2"/>
  <c r="C517" i="2"/>
  <c r="C498" i="2"/>
  <c r="C479" i="2"/>
  <c r="C460" i="2"/>
  <c r="C441" i="2"/>
  <c r="C422" i="2"/>
  <c r="C403" i="2"/>
  <c r="C384" i="2"/>
  <c r="C365" i="2"/>
  <c r="C346" i="2"/>
  <c r="C327" i="2"/>
  <c r="C308" i="2"/>
  <c r="C289" i="2"/>
  <c r="C270" i="2"/>
  <c r="C251" i="2"/>
  <c r="C232" i="2"/>
  <c r="C213" i="2"/>
  <c r="C194" i="2"/>
  <c r="C156" i="2"/>
  <c r="C137" i="2"/>
  <c r="C118" i="2"/>
  <c r="C99" i="2"/>
  <c r="C80" i="2"/>
  <c r="C61" i="2"/>
  <c r="C42" i="2"/>
  <c r="C23" i="2"/>
  <c r="J8" i="7"/>
  <c r="J9" i="7"/>
  <c r="J10" i="7"/>
  <c r="J11" i="7"/>
  <c r="J12" i="7"/>
  <c r="J13" i="7"/>
  <c r="J14" i="7"/>
  <c r="J15" i="7"/>
  <c r="J16" i="7"/>
  <c r="J17" i="7"/>
  <c r="J18" i="7"/>
  <c r="J19" i="7"/>
  <c r="J20" i="7"/>
  <c r="J21" i="7"/>
  <c r="J7" i="7"/>
  <c r="C25" i="2"/>
  <c r="B8" i="2"/>
  <c r="B9" i="2"/>
  <c r="B10" i="2"/>
  <c r="B4" i="7"/>
  <c r="B3" i="7"/>
  <c r="A2" i="7"/>
  <c r="F386" i="3"/>
  <c r="E386" i="3"/>
  <c r="D386" i="3"/>
  <c r="C386" i="3"/>
  <c r="F385" i="3"/>
  <c r="E385" i="3"/>
  <c r="D385" i="3"/>
  <c r="C385" i="3"/>
  <c r="F367" i="3"/>
  <c r="E367" i="3"/>
  <c r="D367" i="3"/>
  <c r="C367" i="3"/>
  <c r="F366" i="3"/>
  <c r="E366" i="3"/>
  <c r="D366" i="3"/>
  <c r="C366" i="3"/>
  <c r="F348" i="3"/>
  <c r="E348" i="3"/>
  <c r="D348" i="3"/>
  <c r="C348" i="3"/>
  <c r="F347" i="3"/>
  <c r="E347" i="3"/>
  <c r="D347" i="3"/>
  <c r="C347" i="3"/>
  <c r="F329" i="3"/>
  <c r="E329" i="3"/>
  <c r="D329" i="3"/>
  <c r="C329" i="3"/>
  <c r="F328" i="3"/>
  <c r="E328" i="3"/>
  <c r="D328" i="3"/>
  <c r="C328" i="3"/>
  <c r="F310" i="3"/>
  <c r="E310" i="3"/>
  <c r="D310" i="3"/>
  <c r="C310" i="3"/>
  <c r="F309" i="3"/>
  <c r="E309" i="3"/>
  <c r="D309" i="3"/>
  <c r="C309" i="3"/>
  <c r="F291" i="3"/>
  <c r="E291" i="3"/>
  <c r="D291" i="3"/>
  <c r="C291" i="3"/>
  <c r="F290" i="3"/>
  <c r="E290" i="3"/>
  <c r="D290" i="3"/>
  <c r="C290" i="3"/>
  <c r="F272" i="3"/>
  <c r="E272" i="3"/>
  <c r="D272" i="3"/>
  <c r="C272" i="3"/>
  <c r="F271" i="3"/>
  <c r="E271" i="3"/>
  <c r="D271" i="3"/>
  <c r="C271" i="3"/>
  <c r="F253" i="3"/>
  <c r="E253" i="3"/>
  <c r="D253" i="3"/>
  <c r="C253" i="3"/>
  <c r="F252" i="3"/>
  <c r="E252" i="3"/>
  <c r="D252" i="3"/>
  <c r="C252" i="3"/>
  <c r="F234" i="3"/>
  <c r="E234" i="3"/>
  <c r="D234" i="3"/>
  <c r="C234" i="3"/>
  <c r="F233" i="3"/>
  <c r="E233" i="3"/>
  <c r="D233" i="3"/>
  <c r="C233" i="3"/>
  <c r="F215" i="3"/>
  <c r="E215" i="3"/>
  <c r="D215" i="3"/>
  <c r="C215" i="3"/>
  <c r="F214" i="3"/>
  <c r="E214" i="3"/>
  <c r="D214" i="3"/>
  <c r="C214" i="3"/>
  <c r="F196" i="3"/>
  <c r="E196" i="3"/>
  <c r="D196" i="3"/>
  <c r="C196" i="3"/>
  <c r="F195" i="3"/>
  <c r="E195" i="3"/>
  <c r="D195" i="3"/>
  <c r="C195" i="3"/>
  <c r="F177" i="3"/>
  <c r="E177" i="3"/>
  <c r="D177" i="3"/>
  <c r="C177" i="3"/>
  <c r="F176" i="3"/>
  <c r="E176" i="3"/>
  <c r="D176" i="3"/>
  <c r="C176" i="3"/>
  <c r="F158" i="3"/>
  <c r="E158" i="3"/>
  <c r="D158" i="3"/>
  <c r="C158" i="3"/>
  <c r="F157" i="3"/>
  <c r="E157" i="3"/>
  <c r="D157" i="3"/>
  <c r="C157" i="3"/>
  <c r="F139" i="3"/>
  <c r="E139" i="3"/>
  <c r="D139" i="3"/>
  <c r="C139" i="3"/>
  <c r="F138" i="3"/>
  <c r="E138" i="3"/>
  <c r="D138" i="3"/>
  <c r="C138" i="3"/>
  <c r="F120" i="3"/>
  <c r="E120" i="3"/>
  <c r="D120" i="3"/>
  <c r="C120" i="3"/>
  <c r="F119" i="3"/>
  <c r="E119" i="3"/>
  <c r="D119" i="3"/>
  <c r="C119" i="3"/>
  <c r="F101" i="3"/>
  <c r="E101" i="3"/>
  <c r="D101" i="3"/>
  <c r="C101" i="3"/>
  <c r="F100" i="3"/>
  <c r="E100" i="3"/>
  <c r="D100" i="3"/>
  <c r="C100" i="3"/>
  <c r="F82" i="3"/>
  <c r="E82" i="3"/>
  <c r="D82" i="3"/>
  <c r="C82" i="3"/>
  <c r="F81" i="3"/>
  <c r="E81" i="3"/>
  <c r="D81" i="3"/>
  <c r="C81" i="3"/>
  <c r="F63" i="3"/>
  <c r="E63" i="3"/>
  <c r="D63" i="3"/>
  <c r="C63" i="3"/>
  <c r="F62" i="3"/>
  <c r="E62" i="3"/>
  <c r="D62" i="3"/>
  <c r="C62" i="3"/>
  <c r="F44" i="3"/>
  <c r="E44" i="3"/>
  <c r="D44" i="3"/>
  <c r="C44" i="3"/>
  <c r="F43" i="3"/>
  <c r="E43" i="3"/>
  <c r="D43" i="3"/>
  <c r="C43" i="3"/>
  <c r="F25" i="3"/>
  <c r="E25" i="3"/>
  <c r="D25" i="3"/>
  <c r="C25" i="3"/>
  <c r="F24" i="3"/>
  <c r="E24" i="3"/>
  <c r="D24" i="3"/>
  <c r="C24" i="3"/>
  <c r="F557" i="2"/>
  <c r="E557" i="2"/>
  <c r="D557" i="2"/>
  <c r="F556" i="2"/>
  <c r="E556" i="2"/>
  <c r="D556" i="2"/>
  <c r="F538" i="2"/>
  <c r="E538" i="2"/>
  <c r="D538" i="2"/>
  <c r="F537" i="2"/>
  <c r="E537" i="2"/>
  <c r="D537" i="2"/>
  <c r="F519" i="2"/>
  <c r="E519" i="2"/>
  <c r="D519" i="2"/>
  <c r="F518" i="2"/>
  <c r="E518" i="2"/>
  <c r="D518" i="2"/>
  <c r="F500" i="2"/>
  <c r="E500" i="2"/>
  <c r="D500" i="2"/>
  <c r="F499" i="2"/>
  <c r="E499" i="2"/>
  <c r="D499" i="2"/>
  <c r="F481" i="2"/>
  <c r="E481" i="2"/>
  <c r="D481" i="2"/>
  <c r="F480" i="2"/>
  <c r="E480" i="2"/>
  <c r="D480" i="2"/>
  <c r="F462" i="2"/>
  <c r="E462" i="2"/>
  <c r="D462" i="2"/>
  <c r="F461" i="2"/>
  <c r="E461" i="2"/>
  <c r="D461" i="2"/>
  <c r="F443" i="2"/>
  <c r="E443" i="2"/>
  <c r="D443" i="2"/>
  <c r="F442" i="2"/>
  <c r="E442" i="2"/>
  <c r="D442" i="2"/>
  <c r="F424" i="2"/>
  <c r="E424" i="2"/>
  <c r="D424" i="2"/>
  <c r="F423" i="2"/>
  <c r="E423" i="2"/>
  <c r="D423" i="2"/>
  <c r="F405" i="2"/>
  <c r="E405" i="2"/>
  <c r="D405" i="2"/>
  <c r="F404" i="2"/>
  <c r="E404" i="2"/>
  <c r="D404" i="2"/>
  <c r="F386" i="2"/>
  <c r="E386" i="2"/>
  <c r="D386" i="2"/>
  <c r="F385" i="2"/>
  <c r="E385" i="2"/>
  <c r="D385" i="2"/>
  <c r="F367" i="2"/>
  <c r="E367" i="2"/>
  <c r="D367" i="2"/>
  <c r="F366" i="2"/>
  <c r="E366" i="2"/>
  <c r="D366" i="2"/>
  <c r="F348" i="2"/>
  <c r="E348" i="2"/>
  <c r="D348" i="2"/>
  <c r="F347" i="2"/>
  <c r="E347" i="2"/>
  <c r="D347" i="2"/>
  <c r="F329" i="2"/>
  <c r="E329" i="2"/>
  <c r="D329" i="2"/>
  <c r="F328" i="2"/>
  <c r="E328" i="2"/>
  <c r="D328" i="2"/>
  <c r="F310" i="2"/>
  <c r="E310" i="2"/>
  <c r="D310" i="2"/>
  <c r="F309" i="2"/>
  <c r="E309" i="2"/>
  <c r="D309" i="2"/>
  <c r="F291" i="2"/>
  <c r="E291" i="2"/>
  <c r="D291" i="2"/>
  <c r="F290" i="2"/>
  <c r="E290" i="2"/>
  <c r="D290" i="2"/>
  <c r="F272" i="2"/>
  <c r="E272" i="2"/>
  <c r="D272" i="2"/>
  <c r="F271" i="2"/>
  <c r="E271" i="2"/>
  <c r="D271" i="2"/>
  <c r="F253" i="2"/>
  <c r="E253" i="2"/>
  <c r="D253" i="2"/>
  <c r="F252" i="2"/>
  <c r="E252" i="2"/>
  <c r="D252" i="2"/>
  <c r="F234" i="2"/>
  <c r="E234" i="2"/>
  <c r="D234" i="2"/>
  <c r="F233" i="2"/>
  <c r="E233" i="2"/>
  <c r="D233" i="2"/>
  <c r="F215" i="2"/>
  <c r="E215" i="2"/>
  <c r="D215" i="2"/>
  <c r="F214" i="2"/>
  <c r="E214" i="2"/>
  <c r="D214" i="2"/>
  <c r="F196" i="2"/>
  <c r="E196" i="2"/>
  <c r="D196" i="2"/>
  <c r="F195" i="2"/>
  <c r="E195" i="2"/>
  <c r="D195" i="2"/>
  <c r="F194" i="2"/>
  <c r="E194" i="2"/>
  <c r="D194" i="2"/>
  <c r="F177" i="2"/>
  <c r="E177" i="2"/>
  <c r="D177" i="2"/>
  <c r="F176" i="2"/>
  <c r="E176" i="2"/>
  <c r="D176" i="2"/>
  <c r="F158" i="2"/>
  <c r="E158" i="2"/>
  <c r="D158" i="2"/>
  <c r="F157" i="2"/>
  <c r="E157" i="2"/>
  <c r="D157" i="2"/>
  <c r="F139" i="2"/>
  <c r="E139" i="2"/>
  <c r="D139" i="2"/>
  <c r="F138" i="2"/>
  <c r="E138" i="2"/>
  <c r="D138" i="2"/>
  <c r="F120" i="2"/>
  <c r="E120" i="2"/>
  <c r="D120" i="2"/>
  <c r="F119" i="2"/>
  <c r="E119" i="2"/>
  <c r="D119" i="2"/>
  <c r="F101" i="2"/>
  <c r="E101" i="2"/>
  <c r="D101" i="2"/>
  <c r="F100" i="2"/>
  <c r="E100" i="2"/>
  <c r="D100" i="2"/>
  <c r="F82" i="2"/>
  <c r="E82" i="2"/>
  <c r="D82" i="2"/>
  <c r="F81" i="2"/>
  <c r="E81" i="2"/>
  <c r="D81" i="2"/>
  <c r="F63" i="2"/>
  <c r="E63" i="2"/>
  <c r="D63" i="2"/>
  <c r="F62" i="2"/>
  <c r="E62" i="2"/>
  <c r="D62" i="2"/>
  <c r="D43" i="2"/>
  <c r="E43" i="2"/>
  <c r="F43" i="2"/>
  <c r="E44" i="2"/>
  <c r="F44" i="2"/>
  <c r="D24" i="2"/>
  <c r="E24" i="2"/>
  <c r="F24" i="2"/>
  <c r="E25" i="2"/>
  <c r="F25" i="2"/>
  <c r="C557" i="2"/>
  <c r="C556" i="2"/>
  <c r="C538" i="2"/>
  <c r="C537" i="2"/>
  <c r="C519" i="2"/>
  <c r="C518" i="2"/>
  <c r="C500" i="2"/>
  <c r="C499" i="2"/>
  <c r="C481" i="2"/>
  <c r="C480" i="2"/>
  <c r="C462" i="2"/>
  <c r="C461" i="2"/>
  <c r="C443" i="2"/>
  <c r="C442" i="2"/>
  <c r="C424" i="2"/>
  <c r="C423" i="2"/>
  <c r="C405" i="2"/>
  <c r="C404" i="2"/>
  <c r="C386" i="2"/>
  <c r="C385" i="2"/>
  <c r="C367" i="2"/>
  <c r="C366" i="2"/>
  <c r="C348" i="2"/>
  <c r="C347" i="2"/>
  <c r="C329" i="2"/>
  <c r="C328" i="2"/>
  <c r="C310" i="2"/>
  <c r="C309" i="2"/>
  <c r="C291" i="2"/>
  <c r="C290" i="2"/>
  <c r="C272" i="2"/>
  <c r="C271" i="2"/>
  <c r="C253" i="2"/>
  <c r="C252" i="2"/>
  <c r="C234" i="2"/>
  <c r="C233" i="2"/>
  <c r="C215" i="2"/>
  <c r="C214" i="2"/>
  <c r="C196" i="2"/>
  <c r="C195" i="2"/>
  <c r="C177" i="2"/>
  <c r="C176" i="2"/>
  <c r="C175" i="2"/>
  <c r="C158" i="2"/>
  <c r="C157" i="2"/>
  <c r="C139" i="2"/>
  <c r="C138" i="2"/>
  <c r="C120" i="2"/>
  <c r="C119" i="2"/>
  <c r="C101" i="2"/>
  <c r="C100" i="2"/>
  <c r="C82" i="2"/>
  <c r="C81" i="2"/>
  <c r="C63" i="2"/>
  <c r="C62" i="2"/>
  <c r="C44" i="2"/>
  <c r="C43" i="2"/>
  <c r="C24" i="2"/>
  <c r="B383" i="3"/>
  <c r="B382" i="3"/>
  <c r="B381" i="3"/>
  <c r="B380" i="3"/>
  <c r="B379" i="3"/>
  <c r="B378" i="3"/>
  <c r="B377" i="3"/>
  <c r="B376" i="3"/>
  <c r="B375" i="3"/>
  <c r="B374" i="3"/>
  <c r="B373" i="3"/>
  <c r="B372" i="3"/>
  <c r="B371" i="3"/>
  <c r="B370" i="3"/>
  <c r="B369" i="3"/>
  <c r="B364" i="3"/>
  <c r="B363" i="3"/>
  <c r="B362" i="3"/>
  <c r="B361" i="3"/>
  <c r="B360" i="3"/>
  <c r="B359" i="3"/>
  <c r="B358" i="3"/>
  <c r="B357" i="3"/>
  <c r="B356" i="3"/>
  <c r="B355" i="3"/>
  <c r="B354" i="3"/>
  <c r="B353" i="3"/>
  <c r="B352" i="3"/>
  <c r="B351" i="3"/>
  <c r="B350" i="3"/>
  <c r="B345" i="3"/>
  <c r="B344" i="3"/>
  <c r="B343" i="3"/>
  <c r="B342" i="3"/>
  <c r="B341" i="3"/>
  <c r="B340" i="3"/>
  <c r="B339" i="3"/>
  <c r="B338" i="3"/>
  <c r="B337" i="3"/>
  <c r="B336" i="3"/>
  <c r="B335" i="3"/>
  <c r="B334" i="3"/>
  <c r="B333" i="3"/>
  <c r="B332" i="3"/>
  <c r="B331" i="3"/>
  <c r="B326" i="3"/>
  <c r="B325" i="3"/>
  <c r="B324" i="3"/>
  <c r="B323" i="3"/>
  <c r="B322" i="3"/>
  <c r="B321" i="3"/>
  <c r="B320" i="3"/>
  <c r="B319" i="3"/>
  <c r="B318" i="3"/>
  <c r="B317" i="3"/>
  <c r="B316" i="3"/>
  <c r="B315" i="3"/>
  <c r="B314" i="3"/>
  <c r="B313" i="3"/>
  <c r="B312" i="3"/>
  <c r="B307" i="3"/>
  <c r="B306" i="3"/>
  <c r="B305" i="3"/>
  <c r="B304" i="3"/>
  <c r="B303" i="3"/>
  <c r="B302" i="3"/>
  <c r="B301" i="3"/>
  <c r="B300" i="3"/>
  <c r="B299" i="3"/>
  <c r="B298" i="3"/>
  <c r="B297" i="3"/>
  <c r="B296" i="3"/>
  <c r="B295" i="3"/>
  <c r="B294" i="3"/>
  <c r="B293" i="3"/>
  <c r="B288" i="3"/>
  <c r="B287" i="3"/>
  <c r="B286" i="3"/>
  <c r="B285" i="3"/>
  <c r="B284" i="3"/>
  <c r="B283" i="3"/>
  <c r="B282" i="3"/>
  <c r="B281" i="3"/>
  <c r="B280" i="3"/>
  <c r="B279" i="3"/>
  <c r="B278" i="3"/>
  <c r="B277" i="3"/>
  <c r="B276" i="3"/>
  <c r="B275" i="3"/>
  <c r="B274" i="3"/>
  <c r="B269" i="3"/>
  <c r="B268" i="3"/>
  <c r="B267" i="3"/>
  <c r="B266" i="3"/>
  <c r="B265" i="3"/>
  <c r="B264" i="3"/>
  <c r="B263" i="3"/>
  <c r="B262" i="3"/>
  <c r="B261" i="3"/>
  <c r="B260" i="3"/>
  <c r="B259" i="3"/>
  <c r="B258" i="3"/>
  <c r="B257" i="3"/>
  <c r="B256" i="3"/>
  <c r="B255" i="3"/>
  <c r="B250" i="3"/>
  <c r="B249" i="3"/>
  <c r="B248" i="3"/>
  <c r="B247" i="3"/>
  <c r="B246" i="3"/>
  <c r="B245" i="3"/>
  <c r="B244" i="3"/>
  <c r="B243" i="3"/>
  <c r="B242" i="3"/>
  <c r="B241" i="3"/>
  <c r="B240" i="3"/>
  <c r="B239" i="3"/>
  <c r="B238" i="3"/>
  <c r="B237" i="3"/>
  <c r="B236" i="3"/>
  <c r="B231" i="3"/>
  <c r="B230" i="3"/>
  <c r="B229" i="3"/>
  <c r="B228" i="3"/>
  <c r="B227" i="3"/>
  <c r="B226" i="3"/>
  <c r="B225" i="3"/>
  <c r="B224" i="3"/>
  <c r="B223" i="3"/>
  <c r="B222" i="3"/>
  <c r="B221" i="3"/>
  <c r="B220" i="3"/>
  <c r="B219" i="3"/>
  <c r="B218" i="3"/>
  <c r="B217" i="3"/>
  <c r="B212" i="3"/>
  <c r="B211" i="3"/>
  <c r="B210" i="3"/>
  <c r="B209" i="3"/>
  <c r="B208" i="3"/>
  <c r="B207" i="3"/>
  <c r="B206" i="3"/>
  <c r="B205" i="3"/>
  <c r="B204" i="3"/>
  <c r="B203" i="3"/>
  <c r="B202" i="3"/>
  <c r="B201" i="3"/>
  <c r="B200" i="3"/>
  <c r="B199" i="3"/>
  <c r="B198" i="3"/>
  <c r="B193" i="3"/>
  <c r="B192" i="3"/>
  <c r="B191" i="3"/>
  <c r="B190" i="3"/>
  <c r="B189" i="3"/>
  <c r="B188" i="3"/>
  <c r="B187" i="3"/>
  <c r="B186" i="3"/>
  <c r="B185" i="3"/>
  <c r="B184" i="3"/>
  <c r="B183" i="3"/>
  <c r="B182" i="3"/>
  <c r="B181" i="3"/>
  <c r="B180" i="3"/>
  <c r="B179" i="3"/>
  <c r="B174" i="3"/>
  <c r="B173" i="3"/>
  <c r="B172" i="3"/>
  <c r="B171" i="3"/>
  <c r="B170" i="3"/>
  <c r="B169" i="3"/>
  <c r="B168" i="3"/>
  <c r="B167" i="3"/>
  <c r="B166" i="3"/>
  <c r="B165" i="3"/>
  <c r="B164" i="3"/>
  <c r="B163" i="3"/>
  <c r="B162" i="3"/>
  <c r="B161" i="3"/>
  <c r="B160" i="3"/>
  <c r="B155" i="3"/>
  <c r="B154" i="3"/>
  <c r="B153" i="3"/>
  <c r="B152" i="3"/>
  <c r="B151" i="3"/>
  <c r="B150" i="3"/>
  <c r="B149" i="3"/>
  <c r="B148" i="3"/>
  <c r="B147" i="3"/>
  <c r="B146" i="3"/>
  <c r="B145" i="3"/>
  <c r="B144" i="3"/>
  <c r="B143" i="3"/>
  <c r="B142" i="3"/>
  <c r="B141" i="3"/>
  <c r="B136" i="3"/>
  <c r="B135" i="3"/>
  <c r="B134" i="3"/>
  <c r="B133" i="3"/>
  <c r="B132" i="3"/>
  <c r="B131" i="3"/>
  <c r="B130" i="3"/>
  <c r="B129" i="3"/>
  <c r="B128" i="3"/>
  <c r="B127" i="3"/>
  <c r="B126" i="3"/>
  <c r="B125" i="3"/>
  <c r="B124" i="3"/>
  <c r="B123" i="3"/>
  <c r="B122" i="3"/>
  <c r="B117" i="3"/>
  <c r="B116" i="3"/>
  <c r="B115" i="3"/>
  <c r="B114" i="3"/>
  <c r="B113" i="3"/>
  <c r="B112" i="3"/>
  <c r="B111" i="3"/>
  <c r="B110" i="3"/>
  <c r="B109" i="3"/>
  <c r="B108" i="3"/>
  <c r="B107" i="3"/>
  <c r="B106" i="3"/>
  <c r="B105" i="3"/>
  <c r="B104" i="3"/>
  <c r="B103" i="3"/>
  <c r="B98" i="3"/>
  <c r="B97" i="3"/>
  <c r="B96" i="3"/>
  <c r="B95" i="3"/>
  <c r="B94" i="3"/>
  <c r="B93" i="3"/>
  <c r="B92" i="3"/>
  <c r="B91" i="3"/>
  <c r="B90" i="3"/>
  <c r="B89" i="3"/>
  <c r="B88" i="3"/>
  <c r="B87" i="3"/>
  <c r="B86" i="3"/>
  <c r="B85" i="3"/>
  <c r="B84" i="3"/>
  <c r="B79" i="3"/>
  <c r="B78" i="3"/>
  <c r="B77" i="3"/>
  <c r="B76" i="3"/>
  <c r="B75" i="3"/>
  <c r="B74" i="3"/>
  <c r="B73" i="3"/>
  <c r="B72" i="3"/>
  <c r="B71" i="3"/>
  <c r="B70" i="3"/>
  <c r="B69" i="3"/>
  <c r="B68" i="3"/>
  <c r="B67" i="3"/>
  <c r="B66" i="3"/>
  <c r="B65" i="3"/>
  <c r="B60" i="3"/>
  <c r="B59" i="3"/>
  <c r="B58" i="3"/>
  <c r="B57" i="3"/>
  <c r="B56" i="3"/>
  <c r="B55" i="3"/>
  <c r="B54" i="3"/>
  <c r="B53" i="3"/>
  <c r="B52" i="3"/>
  <c r="B51" i="3"/>
  <c r="B50" i="3"/>
  <c r="B49" i="3"/>
  <c r="B48" i="3"/>
  <c r="B47" i="3"/>
  <c r="B46" i="3"/>
  <c r="B41" i="3"/>
  <c r="B40" i="3"/>
  <c r="B39" i="3"/>
  <c r="B38" i="3"/>
  <c r="B37" i="3"/>
  <c r="B36" i="3"/>
  <c r="B35" i="3"/>
  <c r="B34" i="3"/>
  <c r="B33" i="3"/>
  <c r="B32" i="3"/>
  <c r="B31" i="3"/>
  <c r="B30" i="3"/>
  <c r="B29" i="3"/>
  <c r="B28" i="3"/>
  <c r="B27" i="3"/>
  <c r="B22" i="3"/>
  <c r="B21" i="3"/>
  <c r="B20" i="3"/>
  <c r="B19" i="3"/>
  <c r="B18" i="3"/>
  <c r="B17" i="3"/>
  <c r="B16" i="3"/>
  <c r="B15" i="3"/>
  <c r="B14" i="3"/>
  <c r="B13" i="3"/>
  <c r="B12" i="3"/>
  <c r="B11" i="3"/>
  <c r="B10" i="3"/>
  <c r="B9" i="3"/>
  <c r="B8" i="3"/>
  <c r="B554" i="2"/>
  <c r="B553" i="2"/>
  <c r="B552" i="2"/>
  <c r="B551" i="2"/>
  <c r="B550" i="2"/>
  <c r="B549" i="2"/>
  <c r="B548" i="2"/>
  <c r="B547" i="2"/>
  <c r="B546" i="2"/>
  <c r="B545" i="2"/>
  <c r="B544" i="2"/>
  <c r="B543" i="2"/>
  <c r="B542" i="2"/>
  <c r="B541" i="2"/>
  <c r="B540" i="2"/>
  <c r="B535" i="2"/>
  <c r="B534" i="2"/>
  <c r="B533" i="2"/>
  <c r="B532" i="2"/>
  <c r="B531" i="2"/>
  <c r="B530" i="2"/>
  <c r="B529" i="2"/>
  <c r="B528" i="2"/>
  <c r="B527" i="2"/>
  <c r="B526" i="2"/>
  <c r="B525" i="2"/>
  <c r="B524" i="2"/>
  <c r="B523" i="2"/>
  <c r="B522" i="2"/>
  <c r="B521" i="2"/>
  <c r="B516" i="2"/>
  <c r="B515" i="2"/>
  <c r="B514" i="2"/>
  <c r="B513" i="2"/>
  <c r="B512" i="2"/>
  <c r="B511" i="2"/>
  <c r="B510" i="2"/>
  <c r="B509" i="2"/>
  <c r="B508" i="2"/>
  <c r="B507" i="2"/>
  <c r="B506" i="2"/>
  <c r="B505" i="2"/>
  <c r="B504" i="2"/>
  <c r="B503" i="2"/>
  <c r="B502" i="2"/>
  <c r="B497" i="2"/>
  <c r="B496" i="2"/>
  <c r="B495" i="2"/>
  <c r="B494" i="2"/>
  <c r="B493" i="2"/>
  <c r="B492" i="2"/>
  <c r="B491" i="2"/>
  <c r="B490" i="2"/>
  <c r="B489" i="2"/>
  <c r="B488" i="2"/>
  <c r="B487" i="2"/>
  <c r="B486" i="2"/>
  <c r="B485" i="2"/>
  <c r="B484" i="2"/>
  <c r="B483" i="2"/>
  <c r="B478" i="2"/>
  <c r="B477" i="2"/>
  <c r="B476" i="2"/>
  <c r="B475" i="2"/>
  <c r="B474" i="2"/>
  <c r="B473" i="2"/>
  <c r="B472" i="2"/>
  <c r="B471" i="2"/>
  <c r="B470" i="2"/>
  <c r="B469" i="2"/>
  <c r="B468" i="2"/>
  <c r="B467" i="2"/>
  <c r="B466" i="2"/>
  <c r="B465" i="2"/>
  <c r="B464" i="2"/>
  <c r="B459" i="2"/>
  <c r="B458" i="2"/>
  <c r="B457" i="2"/>
  <c r="B456" i="2"/>
  <c r="B455" i="2"/>
  <c r="B454" i="2"/>
  <c r="B453" i="2"/>
  <c r="B452" i="2"/>
  <c r="B451" i="2"/>
  <c r="B450" i="2"/>
  <c r="B449" i="2"/>
  <c r="B448" i="2"/>
  <c r="B447" i="2"/>
  <c r="B446" i="2"/>
  <c r="B445" i="2"/>
  <c r="B440" i="2"/>
  <c r="B439" i="2"/>
  <c r="B438" i="2"/>
  <c r="B437" i="2"/>
  <c r="B436" i="2"/>
  <c r="B435" i="2"/>
  <c r="B434" i="2"/>
  <c r="B433" i="2"/>
  <c r="B432" i="2"/>
  <c r="B431" i="2"/>
  <c r="B430" i="2"/>
  <c r="B429" i="2"/>
  <c r="B428" i="2"/>
  <c r="B427" i="2"/>
  <c r="B426" i="2"/>
  <c r="B421" i="2"/>
  <c r="B420" i="2"/>
  <c r="B419" i="2"/>
  <c r="B418" i="2"/>
  <c r="B417" i="2"/>
  <c r="B416" i="2"/>
  <c r="B415" i="2"/>
  <c r="B414" i="2"/>
  <c r="B413" i="2"/>
  <c r="B412" i="2"/>
  <c r="B411" i="2"/>
  <c r="B410" i="2"/>
  <c r="B409" i="2"/>
  <c r="B408" i="2"/>
  <c r="B407" i="2"/>
  <c r="B402" i="2"/>
  <c r="B401" i="2"/>
  <c r="B400" i="2"/>
  <c r="B399" i="2"/>
  <c r="B398" i="2"/>
  <c r="B397" i="2"/>
  <c r="B396" i="2"/>
  <c r="B395" i="2"/>
  <c r="B394" i="2"/>
  <c r="B393" i="2"/>
  <c r="B392" i="2"/>
  <c r="B391" i="2"/>
  <c r="B390" i="2"/>
  <c r="B389" i="2"/>
  <c r="B388" i="2"/>
  <c r="B383" i="2"/>
  <c r="B382" i="2"/>
  <c r="B381" i="2"/>
  <c r="B380" i="2"/>
  <c r="B379" i="2"/>
  <c r="B378" i="2"/>
  <c r="B377" i="2"/>
  <c r="B376" i="2"/>
  <c r="B375" i="2"/>
  <c r="B374" i="2"/>
  <c r="B373" i="2"/>
  <c r="B372" i="2"/>
  <c r="B371" i="2"/>
  <c r="B370" i="2"/>
  <c r="B369" i="2"/>
  <c r="B364" i="2"/>
  <c r="B363" i="2"/>
  <c r="B362" i="2"/>
  <c r="B361" i="2"/>
  <c r="B360" i="2"/>
  <c r="B359" i="2"/>
  <c r="B358" i="2"/>
  <c r="B357" i="2"/>
  <c r="B356" i="2"/>
  <c r="B355" i="2"/>
  <c r="B354" i="2"/>
  <c r="B353" i="2"/>
  <c r="B352" i="2"/>
  <c r="B351" i="2"/>
  <c r="B350" i="2"/>
  <c r="B345" i="2"/>
  <c r="B344" i="2"/>
  <c r="B343" i="2"/>
  <c r="B342" i="2"/>
  <c r="B341" i="2"/>
  <c r="B340" i="2"/>
  <c r="B339" i="2"/>
  <c r="B338" i="2"/>
  <c r="B337" i="2"/>
  <c r="B336" i="2"/>
  <c r="B335" i="2"/>
  <c r="B334" i="2"/>
  <c r="B333" i="2"/>
  <c r="B332" i="2"/>
  <c r="B331" i="2"/>
  <c r="B326" i="2"/>
  <c r="B325" i="2"/>
  <c r="B324" i="2"/>
  <c r="B323" i="2"/>
  <c r="B322" i="2"/>
  <c r="B321" i="2"/>
  <c r="B320" i="2"/>
  <c r="B319" i="2"/>
  <c r="B318" i="2"/>
  <c r="B317" i="2"/>
  <c r="B316" i="2"/>
  <c r="B315" i="2"/>
  <c r="B314" i="2"/>
  <c r="B313" i="2"/>
  <c r="B312" i="2"/>
  <c r="B307" i="2"/>
  <c r="B306" i="2"/>
  <c r="B305" i="2"/>
  <c r="B304" i="2"/>
  <c r="B303" i="2"/>
  <c r="B302" i="2"/>
  <c r="B301" i="2"/>
  <c r="B300" i="2"/>
  <c r="B299" i="2"/>
  <c r="B298" i="2"/>
  <c r="B297" i="2"/>
  <c r="B296" i="2"/>
  <c r="B295" i="2"/>
  <c r="B294" i="2"/>
  <c r="B293" i="2"/>
  <c r="B288" i="2"/>
  <c r="B287" i="2"/>
  <c r="B286" i="2"/>
  <c r="B285" i="2"/>
  <c r="B284" i="2"/>
  <c r="B283" i="2"/>
  <c r="B282" i="2"/>
  <c r="B281" i="2"/>
  <c r="B280" i="2"/>
  <c r="B279" i="2"/>
  <c r="B278" i="2"/>
  <c r="B277" i="2"/>
  <c r="B276" i="2"/>
  <c r="B275" i="2"/>
  <c r="B274" i="2"/>
  <c r="B269" i="2"/>
  <c r="B268" i="2"/>
  <c r="B267" i="2"/>
  <c r="B266" i="2"/>
  <c r="B265" i="2"/>
  <c r="B264" i="2"/>
  <c r="B263" i="2"/>
  <c r="B262" i="2"/>
  <c r="B261" i="2"/>
  <c r="B260" i="2"/>
  <c r="B259" i="2"/>
  <c r="B258" i="2"/>
  <c r="B257" i="2"/>
  <c r="B256" i="2"/>
  <c r="B255" i="2"/>
  <c r="B250" i="2"/>
  <c r="B249" i="2"/>
  <c r="B248" i="2"/>
  <c r="B247" i="2"/>
  <c r="B246" i="2"/>
  <c r="B245" i="2"/>
  <c r="B244" i="2"/>
  <c r="B243" i="2"/>
  <c r="B242" i="2"/>
  <c r="B241" i="2"/>
  <c r="B240" i="2"/>
  <c r="B239" i="2"/>
  <c r="B238" i="2"/>
  <c r="B237" i="2"/>
  <c r="B236" i="2"/>
  <c r="B231" i="2"/>
  <c r="B230" i="2"/>
  <c r="B229" i="2"/>
  <c r="B228" i="2"/>
  <c r="B227" i="2"/>
  <c r="B226" i="2"/>
  <c r="B225" i="2"/>
  <c r="B224" i="2"/>
  <c r="B223" i="2"/>
  <c r="B222" i="2"/>
  <c r="B221" i="2"/>
  <c r="B220" i="2"/>
  <c r="B219" i="2"/>
  <c r="B218" i="2"/>
  <c r="B217" i="2"/>
  <c r="B212" i="2"/>
  <c r="B211" i="2"/>
  <c r="B210" i="2"/>
  <c r="B209" i="2"/>
  <c r="B208" i="2"/>
  <c r="B207" i="2"/>
  <c r="B206" i="2"/>
  <c r="B205" i="2"/>
  <c r="B204" i="2"/>
  <c r="B203" i="2"/>
  <c r="B202" i="2"/>
  <c r="B201" i="2"/>
  <c r="B200" i="2"/>
  <c r="B199" i="2"/>
  <c r="B198" i="2"/>
  <c r="B193" i="2"/>
  <c r="B192" i="2"/>
  <c r="B191" i="2"/>
  <c r="B190" i="2"/>
  <c r="B189" i="2"/>
  <c r="B188" i="2"/>
  <c r="B187" i="2"/>
  <c r="B186" i="2"/>
  <c r="B185" i="2"/>
  <c r="B184" i="2"/>
  <c r="B183" i="2"/>
  <c r="B182" i="2"/>
  <c r="B181" i="2"/>
  <c r="B180" i="2"/>
  <c r="B179" i="2"/>
  <c r="B174" i="2"/>
  <c r="B173" i="2"/>
  <c r="B172" i="2"/>
  <c r="B171" i="2"/>
  <c r="B170" i="2"/>
  <c r="B169" i="2"/>
  <c r="B168" i="2"/>
  <c r="B167" i="2"/>
  <c r="B166" i="2"/>
  <c r="B165" i="2"/>
  <c r="B164" i="2"/>
  <c r="B163" i="2"/>
  <c r="B162" i="2"/>
  <c r="B161" i="2"/>
  <c r="B160" i="2"/>
  <c r="B155" i="2"/>
  <c r="B154" i="2"/>
  <c r="B153" i="2"/>
  <c r="B152" i="2"/>
  <c r="B151" i="2"/>
  <c r="B150" i="2"/>
  <c r="B149" i="2"/>
  <c r="B148" i="2"/>
  <c r="B147" i="2"/>
  <c r="B146" i="2"/>
  <c r="B145" i="2"/>
  <c r="B144" i="2"/>
  <c r="B143" i="2"/>
  <c r="B142" i="2"/>
  <c r="B141" i="2"/>
  <c r="B136" i="2"/>
  <c r="B135" i="2"/>
  <c r="B134" i="2"/>
  <c r="B133" i="2"/>
  <c r="B132" i="2"/>
  <c r="B131" i="2"/>
  <c r="B130" i="2"/>
  <c r="B129" i="2"/>
  <c r="B128" i="2"/>
  <c r="B127" i="2"/>
  <c r="B126" i="2"/>
  <c r="B125" i="2"/>
  <c r="B124" i="2"/>
  <c r="B123" i="2"/>
  <c r="B122" i="2"/>
  <c r="B117" i="2"/>
  <c r="B116" i="2"/>
  <c r="B115" i="2"/>
  <c r="B114" i="2"/>
  <c r="B113" i="2"/>
  <c r="B112" i="2"/>
  <c r="B111" i="2"/>
  <c r="B110" i="2"/>
  <c r="B109" i="2"/>
  <c r="B108" i="2"/>
  <c r="B107" i="2"/>
  <c r="B106" i="2"/>
  <c r="B105" i="2"/>
  <c r="B104" i="2"/>
  <c r="B103" i="2"/>
  <c r="B98" i="2"/>
  <c r="B97" i="2"/>
  <c r="B96" i="2"/>
  <c r="B95" i="2"/>
  <c r="B94" i="2"/>
  <c r="B93" i="2"/>
  <c r="B92" i="2"/>
  <c r="B91" i="2"/>
  <c r="B90" i="2"/>
  <c r="B89" i="2"/>
  <c r="B88" i="2"/>
  <c r="B87" i="2"/>
  <c r="B86" i="2"/>
  <c r="B85" i="2"/>
  <c r="B84" i="2"/>
  <c r="B79" i="2"/>
  <c r="B78" i="2"/>
  <c r="B77" i="2"/>
  <c r="B76" i="2"/>
  <c r="B75" i="2"/>
  <c r="B74" i="2"/>
  <c r="B73" i="2"/>
  <c r="B72" i="2"/>
  <c r="B71" i="2"/>
  <c r="B70" i="2"/>
  <c r="B69" i="2"/>
  <c r="B68" i="2"/>
  <c r="B67" i="2"/>
  <c r="B66" i="2"/>
  <c r="B65" i="2"/>
  <c r="B60" i="2"/>
  <c r="B59" i="2"/>
  <c r="B58" i="2"/>
  <c r="B57" i="2"/>
  <c r="B56" i="2"/>
  <c r="B55" i="2"/>
  <c r="B54" i="2"/>
  <c r="B53" i="2"/>
  <c r="B52" i="2"/>
  <c r="B51" i="2"/>
  <c r="B50" i="2"/>
  <c r="B49" i="2"/>
  <c r="B48" i="2"/>
  <c r="B47" i="2"/>
  <c r="B46" i="2"/>
  <c r="B41" i="2"/>
  <c r="B40" i="2"/>
  <c r="B39" i="2"/>
  <c r="B38" i="2"/>
  <c r="B37" i="2"/>
  <c r="B36" i="2"/>
  <c r="B35" i="2"/>
  <c r="B34" i="2"/>
  <c r="B33" i="2"/>
  <c r="B32" i="2"/>
  <c r="B31" i="2"/>
  <c r="B29" i="2"/>
  <c r="B28" i="2"/>
  <c r="B27" i="2"/>
  <c r="B22" i="2"/>
  <c r="B21" i="2"/>
  <c r="B20" i="2"/>
  <c r="B19" i="2"/>
  <c r="B18" i="2"/>
  <c r="B17" i="2"/>
  <c r="B16" i="2"/>
  <c r="B15" i="2"/>
  <c r="B14" i="2"/>
  <c r="B13" i="2"/>
  <c r="B12" i="2"/>
  <c r="B4" i="3"/>
  <c r="C6" i="3"/>
  <c r="B5" i="3"/>
  <c r="B3" i="3"/>
  <c r="A2" i="3"/>
  <c r="B5" i="2"/>
  <c r="B3" i="2"/>
  <c r="A2" i="2"/>
</calcChain>
</file>

<file path=xl/sharedStrings.xml><?xml version="1.0" encoding="utf-8"?>
<sst xmlns="http://schemas.openxmlformats.org/spreadsheetml/2006/main" count="1055" uniqueCount="302">
  <si>
    <t>HearColors Evaluation Tool</t>
  </si>
  <si>
    <t xml:space="preserve"> </t>
  </si>
  <si>
    <t xml:space="preserve">URL </t>
  </si>
  <si>
    <t>Client</t>
  </si>
  <si>
    <t>Evaluation Date</t>
  </si>
  <si>
    <t>Compliance level evaluation</t>
  </si>
  <si>
    <t>Assistives Tecnologies used</t>
  </si>
  <si>
    <t>Browsers</t>
  </si>
  <si>
    <t>Number of sample pages</t>
  </si>
  <si>
    <t>Pages</t>
  </si>
  <si>
    <t>URL</t>
  </si>
  <si>
    <t>Abigail Jimenez</t>
  </si>
  <si>
    <t>AA</t>
  </si>
  <si>
    <t>Home</t>
  </si>
  <si>
    <t>Success Criterion 1.1.1 Non-text Content</t>
  </si>
  <si>
    <t>All non-text content that is presented to the user has a text alternative that serves the equivalent purpose, except for the situations listed below.</t>
  </si>
  <si>
    <t>Page</t>
  </si>
  <si>
    <t>Meet</t>
  </si>
  <si>
    <t>Yes</t>
  </si>
  <si>
    <t xml:space="preserve">No </t>
  </si>
  <si>
    <t>Not apply</t>
  </si>
  <si>
    <t>Revision 3</t>
  </si>
  <si>
    <t>Success Criterion 1.2.1 Audio-only and Video-only (Prerecorded)</t>
  </si>
  <si>
    <t>For prerecorded audio-only and prerecorded video-only media, the following are true, except when the audio or video is a media alternative for text and is clearly labeled as such:</t>
  </si>
  <si>
    <t>Success Criterion 1.2.2 Captions (Prerecorded)</t>
  </si>
  <si>
    <t>Captions are provided for all prerecorded audio content in synchronized media, except when the media is a media alternative for text and is clearly labeled as such.</t>
  </si>
  <si>
    <t>Summary 1.1.1</t>
  </si>
  <si>
    <t>Do not meet</t>
  </si>
  <si>
    <t>Do not apply</t>
  </si>
  <si>
    <t>Summary 1.2.1</t>
  </si>
  <si>
    <t>Summary 1.2.2</t>
  </si>
  <si>
    <t>Success Criterion 1.2.3 Audio Description or Media Alternative (Prerecorded)</t>
  </si>
  <si>
    <t>An alternative for time-based media or audio description of the prerecorded video content is provided for synchronized media, except when the media is a media alternative for text and is clearly labeled as such.</t>
  </si>
  <si>
    <t>Summary 1.2.3</t>
  </si>
  <si>
    <t>Success Criterion 1.3.1 Info and Relationships</t>
  </si>
  <si>
    <t>Information, structure, and relationships conveyed through presentation can be programmatically determined or are available in text.</t>
  </si>
  <si>
    <t>Summary 1.3.1.</t>
  </si>
  <si>
    <t>Success Criterion 1.3.2 Meaningful Sequence</t>
  </si>
  <si>
    <t>When the sequence in which content is presented affects its meaning, a correct reading sequence can be programmatically determined.</t>
  </si>
  <si>
    <t>Success Criterion 1.3.3 Sensory Characteristics</t>
  </si>
  <si>
    <t>Instructions provided for understanding and operating content do not rely solely on sensory characteristics of components such as shape, color, size, visual location, orientation, or sound.</t>
  </si>
  <si>
    <t>Summary 1.3.3</t>
  </si>
  <si>
    <t>Summary 1.3.2</t>
  </si>
  <si>
    <t>Success Criterion 1.4.2 Audio Control</t>
  </si>
  <si>
    <t>If any audio on a Web page plays automatically for more than 3 seconds, either a mechanism is available to pause or stop the audio, or a mechanism is available to control audio volume independently from the overall system volume level</t>
  </si>
  <si>
    <t>Success Criterion 2.1.1 Keyboard</t>
  </si>
  <si>
    <t>Summary 1.4.2</t>
  </si>
  <si>
    <t>All functionality of the content is operable through a keyboard interface without requiring specific timings for individual keystrokes, except where the underlying function requires input that depends on the path of the user's movement and not just the endpoints</t>
  </si>
  <si>
    <t>Summary 2.2.1</t>
  </si>
  <si>
    <t>Success Criterion 2.1.2 No Keyboard Trap</t>
  </si>
  <si>
    <t>If keyboard focus can be moved to a component of the page using a keyboard interface, then focus can be moved away from that component using only a keyboard interface, and, if it requires more than unmodified arrow or tab keys or other standard exit methods, the user is advised of the method for moving focus away</t>
  </si>
  <si>
    <t>Summary 2.1.2</t>
  </si>
  <si>
    <t>Summary 2.1.1</t>
  </si>
  <si>
    <t>Success Criterion 2.1.4 Character Key Shortcuts</t>
  </si>
  <si>
    <t>If a keyboard shortcut is implemented in content using only letter (including upper- and lower-case letters), punctuation, number, or symbol characters, then at least one of the following is true: Turn off, remap, active only on focus</t>
  </si>
  <si>
    <t>Summary 2.1.4</t>
  </si>
  <si>
    <t>Success Criterion 2.2.1 Timing Adjustable</t>
  </si>
  <si>
    <t>For each time limit that is set by the content, at least one of the following is true: turn off, adjust, extend, real-time exception, essential exception, 20 hrs exception</t>
  </si>
  <si>
    <t>Success Criterion 2.2.2 Pause, Stop, Hide</t>
  </si>
  <si>
    <t xml:space="preserve">For moving, blinking, scrolling, or auto-updating information, all of the following are true: moving, blinking, scrolling; auto-updating, </t>
  </si>
  <si>
    <t>Summary 2.2.2</t>
  </si>
  <si>
    <t>Success Criterion 2.3.1 Three Flashes or Below Threshold</t>
  </si>
  <si>
    <t>Web pages do not contain anything that flashes more than three times in any one second period, or the flash is below the general flash and red flash thresholds.</t>
  </si>
  <si>
    <t>Summary 2.3.1</t>
  </si>
  <si>
    <t>Success Criterion 2.4.1 Bypass Blocks</t>
  </si>
  <si>
    <t>A mechanism is available to bypass blocks of content that are repeated on multiple Web pages.</t>
  </si>
  <si>
    <t>Summary 2.4.1</t>
  </si>
  <si>
    <t>Success Criterion 2.4.2 Page Titled</t>
  </si>
  <si>
    <t>Web pages have titles that describe topic or purpose.</t>
  </si>
  <si>
    <t>Summary 2.4.2</t>
  </si>
  <si>
    <t>Success Criterion 2.4.3 Focus Order</t>
  </si>
  <si>
    <t>If a Web page can be navigated sequentially and the navigation sequences affect meaning or operation, focusable components receive focus in an order that preserves meaning and operability.</t>
  </si>
  <si>
    <t>Summary 2.4.3</t>
  </si>
  <si>
    <t>Success Criterion 2.4.4 Link Purpose (In Context)</t>
  </si>
  <si>
    <t>The purpose of each link can be determined from the link text alone or from the link text together with its programmatically determined link context, except where the purpose of the link would be ambiguous to users in general.</t>
  </si>
  <si>
    <t>Summary 2.4.4.</t>
  </si>
  <si>
    <t>Success Criterion 2.5.1 Pointer Gestures</t>
  </si>
  <si>
    <t>All functionality that uses multipoint or path-based gestures for operation can be operated with a single pointer without a path-based gesture, unless a multipoint or path-based gesture is essential</t>
  </si>
  <si>
    <t>Summary 2.5.1</t>
  </si>
  <si>
    <t>Success Criterion 2.5.2 Pointer Cancellation</t>
  </si>
  <si>
    <t>For functionality that can be operated using a single pointer, at least one of the following is true: no down-event; abort or undo; up reversal; esential</t>
  </si>
  <si>
    <t>Summary 2.5.2</t>
  </si>
  <si>
    <t>Success Criterion 2.5.3 Label in Name</t>
  </si>
  <si>
    <t>For user interface components with labels that include text or images of text, the name contains the text that is presented visually.</t>
  </si>
  <si>
    <t>Success Criterion 2.5.4 Motion Actuation</t>
  </si>
  <si>
    <t>Functionality that can be operated by device motion or user motion can also be operated by user interface components and responding to the motion can be disabled to prevent accidental actuation, except when: supoprted interface; essential</t>
  </si>
  <si>
    <t>Summary 2.5.4</t>
  </si>
  <si>
    <t>Success Criterion 3.1.1 Language of Page</t>
  </si>
  <si>
    <t>The default human language of each Web page can be programmatically determined</t>
  </si>
  <si>
    <t>Summary 3.1.1.</t>
  </si>
  <si>
    <t>Success Criterion 3.2.1 On Focus</t>
  </si>
  <si>
    <t>When any user interface component receives focus, it does not initiate a change of context.</t>
  </si>
  <si>
    <t>Summary 3.2.1</t>
  </si>
  <si>
    <t>Success Criterion 3.2.2 On Input</t>
  </si>
  <si>
    <t>Changing the setting of any user interface component does not automatically cause a change of context unless the user has been advised of the behavior before using the component</t>
  </si>
  <si>
    <t>Summary 3.2.2</t>
  </si>
  <si>
    <t>Success Criterion 3.3.1 Error Identification</t>
  </si>
  <si>
    <t>If an input error is automatically detected, the item that is in error is identified and the error is described to the user in text.</t>
  </si>
  <si>
    <t>Success Criterion 3.3.2 Labels or Instructions</t>
  </si>
  <si>
    <t>Labels or instructions are provided when content requires user input</t>
  </si>
  <si>
    <t>Success Criterion 4.1.1 Parsing</t>
  </si>
  <si>
    <t>In content implemented using markup languages, elements have complete start and end tags, elements are nested according to their specifications, elements do not contain duplicate attributes, and any IDs are unique, except where the specifications allow these features.</t>
  </si>
  <si>
    <t>Success Criterion 4.1.2 Name, Role, Value</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</si>
  <si>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</si>
  <si>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Summary 4.1.1</t>
  </si>
  <si>
    <t>Summary 4.1.2.</t>
  </si>
  <si>
    <t>Success Criterion 1.2.4 Captions (Live)</t>
  </si>
  <si>
    <t>Captions are provided for all live audio content in synchronized media.</t>
  </si>
  <si>
    <t>Success Criterion 1.2.5 Audio Description (Prerecorded)</t>
  </si>
  <si>
    <t>Audio description is provided for all prerecorded video content in synchronized media.</t>
  </si>
  <si>
    <t>Success Criterion 1.3.4 Orientation</t>
  </si>
  <si>
    <t>Content does not restrict its view and operation to a single display orientation, such as portrait or landscape, unless a specific display orientation is essential</t>
  </si>
  <si>
    <t>Success Criterion 1.3.5 Identify Input Purpose</t>
  </si>
  <si>
    <t>The purpose of each input field collecting information about the user can be programmatically determined when:</t>
  </si>
  <si>
    <t>The input field serves a purpose identified in the Input Purposes for User Interface Components section; and</t>
  </si>
  <si>
    <t>The content is implemented using technologies with support for identifying the expected meaning for form input data.</t>
  </si>
  <si>
    <t>Success Criterion 1.4.3 Contrast (Minimum)</t>
  </si>
  <si>
    <t>The visual presentation of text and images of text has a contrast ratio of at least 4.5:1, except for the following:</t>
  </si>
  <si>
    <t>Large Text</t>
  </si>
  <si>
    <t>Large-scale text and images of large-scale text have a contrast ratio of at least 3:1;</t>
  </si>
  <si>
    <t>Incidental</t>
  </si>
  <si>
    <t>Text or images of text that are part of an inactive user interface component, that are pure decoration, that are not visible to anyone, or that are part of a picture that contains significant other visual content, have no contrast requirement.</t>
  </si>
  <si>
    <t>Logotypes</t>
  </si>
  <si>
    <t>Text that is part of a logo or brand name has no contrast requirement.</t>
  </si>
  <si>
    <t>Success Criterion 1.4.4 Resize text</t>
  </si>
  <si>
    <t>Except for captions and images of text, text can be resized without assistive technology up to 200 percent without loss of content or functionality.</t>
  </si>
  <si>
    <t>Success Criterion 1.4.5 Images of Text</t>
  </si>
  <si>
    <t>If the technologies being used can achieve the visual presentation, text is used to convey information rather than images of text except for the following:</t>
  </si>
  <si>
    <t>Customizable</t>
  </si>
  <si>
    <t>The image of text can be visually customized to the user's requirements;</t>
  </si>
  <si>
    <t>Essential</t>
  </si>
  <si>
    <t>A particular presentation of text is essential to the information being conveyed.</t>
  </si>
  <si>
    <t>Success Criterion 1.4.10 Reflow</t>
  </si>
  <si>
    <t>Content can be presented without loss of information or functionality, and without requiring scrolling in two dimensions for:</t>
  </si>
  <si>
    <t>Vertical scrolling content at a width equivalent to 320 CSS pixels;</t>
  </si>
  <si>
    <t>Horizontal scrolling content at a height equivalent to 256 CSS pixels.</t>
  </si>
  <si>
    <t>Success Criterion 1.4.11 Non-text Contrast</t>
  </si>
  <si>
    <t>The visual presentation of the following have a contrast ratio of at least 3:1 against adjacent color(s):</t>
  </si>
  <si>
    <t>User Interface Components</t>
  </si>
  <si>
    <t>Visual information required to identify user interface components and states, except for inactive components or where the appearance of the component is determined by the user agent and not modified by the author;</t>
  </si>
  <si>
    <t>Graphical Objects</t>
  </si>
  <si>
    <t>Parts of graphics required to understand the content, except when a particular presentation of graphics is essential to the information being conveyed.</t>
  </si>
  <si>
    <t>Success Criterion 1.4.12 Text Spacing</t>
  </si>
  <si>
    <t>n content implemented using markup languages that support the following text style properties, no loss of content or functionality occurs by setting all of the following and by changing no other style property:</t>
  </si>
  <si>
    <t>Line height (line spacing) to at least 1.5 times the font size;</t>
  </si>
  <si>
    <t>Spacing following paragraphs to at least 2 times the font size;</t>
  </si>
  <si>
    <t>Letter spacing (tracking) to at least 0.12 times the font size;</t>
  </si>
  <si>
    <t>Word spacing to at least 0.16 times the font size.</t>
  </si>
  <si>
    <t>Success Criterion 1.4.13 Content on Hover or Focus</t>
  </si>
  <si>
    <t>Where receiving and then removing pointer hover or keyboard focus triggers additional content to become visible and then hidden, the following are true:</t>
  </si>
  <si>
    <t>Dismissable</t>
  </si>
  <si>
    <t>A mechanism is available to dismiss the additional content without moving pointer hover or keyboard focus, unless the additional content communicates an input error or does not obscure or replace other content;</t>
  </si>
  <si>
    <t>Hoverable</t>
  </si>
  <si>
    <t>If pointer hover can trigger the additional content, then the pointer can be moved over the additional content without the additional content disappearing;</t>
  </si>
  <si>
    <t>Persistent</t>
  </si>
  <si>
    <t>The additional content remains visible until the hover or focus trigger is removed, the user dismisses it, or its information is no longer valid.</t>
  </si>
  <si>
    <t>Success Criterion 2.4.5 Multiple Ways</t>
  </si>
  <si>
    <t>More than one way is available to locate a Web page within a set of Web pages except where the Web Page is the result of, or a step in, a process.</t>
  </si>
  <si>
    <t>Success Criterion 2.4.6 Headings and Labels</t>
  </si>
  <si>
    <t>Headings and labels describe topic or purpose.</t>
  </si>
  <si>
    <t>Success Criterion 2.4.7 Focus Visible</t>
  </si>
  <si>
    <t>Any keyboard operable user interface has a mode of operation where the keyboard focus indicator is visible.</t>
  </si>
  <si>
    <t>Success Criterion 3.1.2 Language of Parts</t>
  </si>
  <si>
    <t>The human language of each passage or phrase in the content can be programmatically determined except for proper names, technical terms, words of indeterminate language, and words or phrases that have become part of the vernacular of the immediately surrounding text</t>
  </si>
  <si>
    <t>Success Criterion 3.2.3 Consistent Navigation</t>
  </si>
  <si>
    <t>Navigational mechanisms that are repeated on multiple Web pages within a set of Web pages occur in the same relative order each time they are repeated, unless a change is initiated by the user.</t>
  </si>
  <si>
    <t>Success Criterion 3.2.4 Consistent Identification</t>
  </si>
  <si>
    <t>Components that have the same functionality within a set of Web pages are identified consistently.</t>
  </si>
  <si>
    <t>Success Criterion 3.3.3 Error Suggestion</t>
  </si>
  <si>
    <t>If an input error is automatically detected and suggestions for correction are known, then the suggestions are provided to the user, unless it would jeopardize the security or purpose of the content.</t>
  </si>
  <si>
    <t>Success Criterion 3.3.4 Error Prevention (Legal, Financial, Data)</t>
  </si>
  <si>
    <t>For Web pages that cause legal commitments or financial transactions for the user to occur, that modify or delete user-controllable data in data storage systems, or that submit user test responses, at least one of the following is true:</t>
  </si>
  <si>
    <t>Reversible</t>
  </si>
  <si>
    <t>Submissions are reversible.</t>
  </si>
  <si>
    <t>Checked</t>
  </si>
  <si>
    <t>Data entered by the user is checked for input errors and the user is provided an opportunity to correct them.</t>
  </si>
  <si>
    <t>Confirmed</t>
  </si>
  <si>
    <t>A mechanism is available for reviewing, confirming, and correcting information before finalizing the submission.</t>
  </si>
  <si>
    <t>Success Criterion 4.1.3 Status Messages</t>
  </si>
  <si>
    <t>In content implemented using markup languages, status messages can be programmatically determined through role or properties such that they can be presented to the user by assistive technologies without receiving focus.</t>
  </si>
  <si>
    <t>Revision 1</t>
  </si>
  <si>
    <t>Revision 2</t>
  </si>
  <si>
    <t>Prerecorded Audio-only: An alternative for time-based media is provided that presents equivalent information for prerecorded audio-only content.</t>
  </si>
  <si>
    <t>Prerecorded Video-only: Either an alternative for time-based media or an audio track is provided that presents equivalent information for prerecorded video-only content.</t>
  </si>
  <si>
    <t>Revision</t>
  </si>
  <si>
    <t>Meet A</t>
  </si>
  <si>
    <t>Do not meet A</t>
  </si>
  <si>
    <t>Do not apply A</t>
  </si>
  <si>
    <t>Meet AA</t>
  </si>
  <si>
    <t>Do not meet AA</t>
  </si>
  <si>
    <t>Do not apply AA</t>
  </si>
  <si>
    <t>WCAG 2.1</t>
  </si>
  <si>
    <t>A</t>
  </si>
  <si>
    <t>Criteria A</t>
  </si>
  <si>
    <t>Criteria AA</t>
  </si>
  <si>
    <t>% Compliance A</t>
  </si>
  <si>
    <t>% No compliance A</t>
  </si>
  <si>
    <t>% Compliance AA</t>
  </si>
  <si>
    <t>% No compliance AA</t>
  </si>
  <si>
    <t>Average Compliance A</t>
  </si>
  <si>
    <t>Average Compliance AA</t>
  </si>
  <si>
    <t>Overrall Compliance A and AA</t>
  </si>
  <si>
    <t xml:space="preserve">Once evaluated and assessed all the criteria we consider a website accessible if the overall average is above 75% </t>
  </si>
  <si>
    <t>Final results</t>
  </si>
  <si>
    <t>ComplyWCAG 2.0 A</t>
  </si>
  <si>
    <t>Comply WCAG 2.0 AA</t>
  </si>
  <si>
    <t>Lead Evaluator</t>
  </si>
  <si>
    <t>Overrall Compliance A and AA (WCAG 2.1)</t>
  </si>
  <si>
    <t>Criteria</t>
  </si>
  <si>
    <t>Supporting Features</t>
  </si>
  <si>
    <t>Remarks and explanations</t>
  </si>
  <si>
    <t>Partially Supported</t>
  </si>
  <si>
    <t>Supported through Equivalent Facilitation</t>
  </si>
  <si>
    <t>Supported when Combined with Compatible AT</t>
  </si>
  <si>
    <t>Not Applicable</t>
  </si>
  <si>
    <t>Electronic Content Standards - WCAG level A Requirements</t>
  </si>
  <si>
    <t>_1.1.1 Non-text Content</t>
  </si>
  <si>
    <t>_1.2.1 Audio-only and Video-only (Prerecorded)</t>
  </si>
  <si>
    <t>_1.2.2 Captions (Prerecorded)</t>
  </si>
  <si>
    <t>_1.3.1 Info and Relationships</t>
  </si>
  <si>
    <t>_1.3.2 Meaningful Sequence</t>
  </si>
  <si>
    <t>_1.3.3 Sensory Characteristics</t>
  </si>
  <si>
    <t>_1.4.1 Use of Color</t>
  </si>
  <si>
    <t>_1.4.2 Audio Control</t>
  </si>
  <si>
    <t>_2.1.1 Keyboard</t>
  </si>
  <si>
    <t>_2.1.2 No Keyboard Trap</t>
  </si>
  <si>
    <t>_2.2.1 Timing Adjustable</t>
  </si>
  <si>
    <t>_2.2.2 Pause, Stop, Hide</t>
  </si>
  <si>
    <t>_2.3.1 Three Flashes or Below Threshold</t>
  </si>
  <si>
    <t>_2.4.1 Bypass Blocks (not required for non-web documents and software)</t>
  </si>
  <si>
    <t>_2.4.2 Page Titled</t>
  </si>
  <si>
    <t>_2.4.3 Focus Order</t>
  </si>
  <si>
    <t>_2.4.4 Link Purpose (In Context)</t>
  </si>
  <si>
    <t>_3.1.1 Language of Page</t>
  </si>
  <si>
    <t>_3.2.1 On Focus</t>
  </si>
  <si>
    <t>_3.2.2 On Input</t>
  </si>
  <si>
    <t>_3.3.1 Error Identification</t>
  </si>
  <si>
    <t xml:space="preserve">_3.3.2 Labels or Instructions </t>
  </si>
  <si>
    <t>_4.1.1 Parsing</t>
  </si>
  <si>
    <t>_4.1.2 Name, Role, Value</t>
  </si>
  <si>
    <t>Electronic Content Standards - WCAG level AA Requirements</t>
  </si>
  <si>
    <t>_1.2.4 Captions (Live)</t>
  </si>
  <si>
    <t>_1.2.5 Audio Description (Prerecorded)</t>
  </si>
  <si>
    <t>_1.4.3 Contrast (Minimum)</t>
  </si>
  <si>
    <t>_1.4.4 Resize Text</t>
  </si>
  <si>
    <t>_1.4.5 Images of Text</t>
  </si>
  <si>
    <t>_2.4.5 Multiple Ways (not required for non-web documents and software)</t>
  </si>
  <si>
    <t>_2.4.6 Headings and Labels</t>
  </si>
  <si>
    <t>_2.4.7 Focus Visible</t>
  </si>
  <si>
    <t>_3.1.2 Language of Parts</t>
  </si>
  <si>
    <t>_3.2.3 Consistent Navigation (not required for non-web documents and software)</t>
  </si>
  <si>
    <t>_3.2.4 Consistent Identification (not required for non-web documents and software)</t>
  </si>
  <si>
    <t>_3.3.3 Error Suggestion</t>
  </si>
  <si>
    <t>_3.3.4 Error Prevention (Legal, Financial, Data)</t>
  </si>
  <si>
    <t>Manual evaluation with the use of keyboard</t>
  </si>
  <si>
    <t>Subtitle are compulsory in a AA level of compliance</t>
  </si>
  <si>
    <t>Manual evaluation</t>
  </si>
  <si>
    <t>Revision characteristics such as if they are centered, enough time, no more than 2 lines, no longer than 40 characters.</t>
  </si>
  <si>
    <t>Manual evaluation with keyboard to assess the usability of the buttons and the existence of a transcript</t>
  </si>
  <si>
    <t>Manual evaluation with a mobile and a tablet. Users must be able to zoom up to 400%</t>
  </si>
  <si>
    <t>Automatic evaluation to assess the correct labeling</t>
  </si>
  <si>
    <t>Manual evaluation for functionality</t>
  </si>
  <si>
    <t>Revision with the use of color contrast evaluation tools</t>
  </si>
  <si>
    <t>Manual evaluation zooming up to 200%</t>
  </si>
  <si>
    <t xml:space="preserve">Manual evaluation of complex images and assessment of its descriptions, in a paragraph or an accessible downloadable file  </t>
  </si>
  <si>
    <t>Infographics should be in HTML format</t>
  </si>
  <si>
    <t>Manual evaluation of the CSS for correct visualization in mobile or tablets</t>
  </si>
  <si>
    <t>Use of Voice Over and Talk Back to assess the navigation with scroll in dialogue windows and digital documents</t>
  </si>
  <si>
    <t>Evaluation with the use of color contrast tools</t>
  </si>
  <si>
    <t>Manual evaluation of the CSS, visualization with mobile and tablet.</t>
  </si>
  <si>
    <t>Manual evaluation zooming 400%</t>
  </si>
  <si>
    <t>Manual evaluation with the use of mobile and tablet, revision of the use of the attribute tittle.</t>
  </si>
  <si>
    <t>The alt text of the links needs to be clear</t>
  </si>
  <si>
    <t>Testing using assistive technology</t>
  </si>
  <si>
    <t>Two search mechanisms (search option and site map)</t>
  </si>
  <si>
    <t>Automatic evaluation of forms.</t>
  </si>
  <si>
    <t>Revision of the titles of pages</t>
  </si>
  <si>
    <t>Manual evaluation of the position of the focus, revision of the color contrasts of the focus with the use of automatic color contrasts evaluation tools</t>
  </si>
  <si>
    <t>Evaluation using assistive technology to assess the language.</t>
  </si>
  <si>
    <t>Evaluation using automatic tools</t>
  </si>
  <si>
    <t>Manual evaluation to assess the consistency of the navigation</t>
  </si>
  <si>
    <t>Manual evaluation using keyboard.</t>
  </si>
  <si>
    <t>Revision of the icons used and the descriptions of the icons</t>
  </si>
  <si>
    <t>Manual evaluation of the suggestions and appearance of errors</t>
  </si>
  <si>
    <t>Evaluation with assistive technology to revise the WAI-ARIA alerts</t>
  </si>
  <si>
    <t>Manual evaluation using keyboard, revision with assistive technology to assess the correct use of labels</t>
  </si>
  <si>
    <t>Forms should be grouped with &lt;fielset&gt; and &lt;legend&gt;</t>
  </si>
  <si>
    <t>Manual evaluation of the buttons</t>
  </si>
  <si>
    <t>Revision of the attribute role="altet"</t>
  </si>
  <si>
    <t>Revision with the use of Voice Over and Talk Back</t>
  </si>
  <si>
    <t>12/30/2018</t>
  </si>
  <si>
    <t>http://cantinala20.com/</t>
  </si>
  <si>
    <t>NVDA v. 2018 1.4</t>
  </si>
  <si>
    <t>Menu</t>
  </si>
  <si>
    <t>http://cantinala20.com/lunch/</t>
  </si>
  <si>
    <t>FireFox v.64, Chrome v.71 , Explorer v. 11</t>
  </si>
  <si>
    <t>http://cantinala20.com/test/index.html#/menu/dinner</t>
  </si>
  <si>
    <t>The downloadable menus are not accessible. Cantina la 20 is working in this</t>
  </si>
  <si>
    <t xml:space="preserve">The platform used for reservations https://www.tripleseat.com/features/ dos not comply with this criteria. This is an external service hence La Veinte does not have the ability to change the code. </t>
  </si>
  <si>
    <t>WCAG 2.0 compliance levels A &amp; AA</t>
  </si>
  <si>
    <t>Does Not Support</t>
  </si>
  <si>
    <t>La Veinte Cantina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</si>
</sst>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u/>
      <sz val="11"/>
      <color theme="10"/>
      <name val="Calibri"/>
      <family val="2"/>
      <scheme val="minor"/>
    </font>
    <font>
      <b/>
      <sz val="14"/>
      <color rgb="FF000000"/>
      <name val="Arial"/>
    </font>
    <font>
      <b/>
      <sz val="16"/>
      <color rgb="FF000000"/>
      <name val="Arial"/>
    </font>
    <font>
      <u/>
      <sz val="12"/>
      <color theme="11"/>
      <name val="Calibri"/>
      <family val="2"/>
      <scheme val="minor"/>
    </font>
    <font>
      <b/>
      <sz val="12"/>
      <name val="Calibri"/>
      <scheme val="minor"/>
    </font>
    <font>
      <sz val="12"/>
      <name val="Calibri"/>
      <scheme val="minor"/>
    </font>
    <font>
      <b/>
      <sz val="16"/>
      <color theme="1"/>
      <name val="Calibri"/>
      <scheme val="minor"/>
    </font>
    <font>
      <b/>
      <sz val="18"/>
      <color theme="3"/>
      <name val="Calibri"/>
      <scheme val="minor"/>
    </font>
    <font>
      <b/>
      <sz val="12"/>
      <color theme="6" tint="-0.499984740745262"/>
      <name val="Calibri"/>
      <scheme val="minor"/>
    </font>
    <font>
      <b/>
      <u/>
      <sz val="11"/>
      <color theme="6" tint="-0.499984740745262"/>
      <name val="Calibri"/>
      <scheme val="minor"/>
    </font>
    <font>
      <b/>
      <sz val="12"/>
      <color theme="4"/>
      <name val="Calibri"/>
      <scheme val="minor"/>
    </font>
    <font>
      <sz val="12"/>
      <color theme="4"/>
      <name val="Calibri"/>
      <scheme val="minor"/>
    </font>
    <font>
      <b/>
      <sz val="12"/>
      <color theme="6" tint="-0.249977111117893"/>
      <name val="Calibri"/>
      <scheme val="minor"/>
    </font>
    <font>
      <sz val="12"/>
      <color theme="6" tint="-0.249977111117893"/>
      <name val="Calibri"/>
      <scheme val="minor"/>
    </font>
    <font>
      <sz val="16"/>
      <color theme="1"/>
      <name val="Calibri"/>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FF"/>
        <bgColor rgb="FF000000"/>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0">
    <xf numFmtId="0" fontId="0" fillId="0" borderId="0"/>
    <xf numFmtId="0" fontId="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74">
    <xf numFmtId="0" fontId="0" fillId="0" borderId="0" xfId="0"/>
    <xf numFmtId="0" fontId="0" fillId="2" borderId="0" xfId="0" applyFill="1" applyBorder="1"/>
    <xf numFmtId="0" fontId="0" fillId="2" borderId="0" xfId="0" applyFill="1" applyBorder="1" applyAlignment="1">
      <alignment wrapText="1"/>
    </xf>
    <xf numFmtId="0" fontId="0" fillId="2" borderId="0" xfId="0" applyFill="1"/>
    <xf numFmtId="0" fontId="0" fillId="2" borderId="3" xfId="0" applyFill="1" applyBorder="1" applyAlignment="1">
      <alignment wrapText="1"/>
    </xf>
    <xf numFmtId="0" fontId="0" fillId="2" borderId="1" xfId="0" applyFill="1" applyBorder="1" applyAlignment="1">
      <alignment wrapText="1"/>
    </xf>
    <xf numFmtId="0" fontId="0" fillId="2" borderId="6" xfId="0" applyFill="1" applyBorder="1" applyAlignment="1">
      <alignment wrapText="1"/>
    </xf>
    <xf numFmtId="0" fontId="2" fillId="2" borderId="0" xfId="0" applyFont="1" applyFill="1" applyBorder="1" applyAlignment="1">
      <alignment vertical="top" wrapText="1"/>
    </xf>
    <xf numFmtId="0" fontId="3" fillId="2" borderId="0" xfId="0" applyFont="1" applyFill="1" applyBorder="1" applyAlignment="1">
      <alignment wrapText="1"/>
    </xf>
    <xf numFmtId="0" fontId="2" fillId="2" borderId="0" xfId="0" applyFont="1" applyFill="1" applyBorder="1" applyAlignment="1">
      <alignment wrapText="1"/>
    </xf>
    <xf numFmtId="0" fontId="5" fillId="2" borderId="5" xfId="0" applyFont="1" applyFill="1" applyBorder="1" applyAlignment="1">
      <alignment wrapText="1"/>
    </xf>
    <xf numFmtId="0" fontId="2" fillId="2" borderId="1" xfId="0" applyFont="1" applyFill="1" applyBorder="1" applyAlignment="1">
      <alignment wrapText="1"/>
    </xf>
    <xf numFmtId="0" fontId="0" fillId="2" borderId="7" xfId="0" applyFill="1" applyBorder="1" applyAlignment="1">
      <alignment wrapText="1"/>
    </xf>
    <xf numFmtId="0" fontId="2" fillId="2" borderId="0" xfId="0" applyFont="1" applyFill="1" applyBorder="1" applyAlignment="1">
      <alignment horizontal="right" wrapText="1"/>
    </xf>
    <xf numFmtId="0" fontId="0" fillId="2" borderId="6" xfId="0" applyFill="1" applyBorder="1" applyAlignment="1">
      <alignment horizontal="left" vertical="top" wrapText="1"/>
    </xf>
    <xf numFmtId="0" fontId="6" fillId="2" borderId="5" xfId="0" applyFont="1" applyFill="1" applyBorder="1" applyAlignment="1">
      <alignment wrapText="1"/>
    </xf>
    <xf numFmtId="0" fontId="0" fillId="2" borderId="4" xfId="0" applyFill="1" applyBorder="1" applyAlignment="1">
      <alignment wrapText="1"/>
    </xf>
    <xf numFmtId="0" fontId="0" fillId="2" borderId="0" xfId="0" applyFill="1" applyBorder="1" applyAlignment="1">
      <alignment horizontal="right" wrapText="1"/>
    </xf>
    <xf numFmtId="0" fontId="0" fillId="2" borderId="0" xfId="0" applyFill="1" applyAlignment="1">
      <alignment wrapText="1"/>
    </xf>
    <xf numFmtId="0" fontId="3" fillId="2" borderId="0" xfId="0" applyFont="1" applyFill="1" applyAlignment="1">
      <alignment wrapText="1"/>
    </xf>
    <xf numFmtId="0" fontId="2" fillId="2" borderId="0" xfId="0" applyFont="1" applyFill="1" applyAlignment="1">
      <alignment wrapText="1"/>
    </xf>
    <xf numFmtId="0" fontId="5" fillId="2" borderId="2" xfId="0" applyFont="1" applyFill="1" applyBorder="1" applyAlignment="1">
      <alignment wrapText="1"/>
    </xf>
    <xf numFmtId="0" fontId="11" fillId="2" borderId="0" xfId="0" applyFont="1" applyFill="1" applyAlignment="1">
      <alignment vertical="top"/>
    </xf>
    <xf numFmtId="0" fontId="0" fillId="2" borderId="1" xfId="0" applyFill="1" applyBorder="1"/>
    <xf numFmtId="9" fontId="0" fillId="2" borderId="1" xfId="21" applyFont="1" applyFill="1" applyBorder="1"/>
    <xf numFmtId="0" fontId="2" fillId="3" borderId="1" xfId="0" applyFont="1" applyFill="1" applyBorder="1" applyAlignment="1">
      <alignment horizontal="center"/>
    </xf>
    <xf numFmtId="0" fontId="0" fillId="3" borderId="1" xfId="0" applyFill="1" applyBorder="1"/>
    <xf numFmtId="9" fontId="0" fillId="3" borderId="1" xfId="21" applyFont="1" applyFill="1" applyBorder="1"/>
    <xf numFmtId="0" fontId="2" fillId="4" borderId="1" xfId="0" applyFont="1" applyFill="1" applyBorder="1" applyAlignment="1">
      <alignment horizontal="center"/>
    </xf>
    <xf numFmtId="0" fontId="0" fillId="4" borderId="1" xfId="0" applyFill="1" applyBorder="1"/>
    <xf numFmtId="9" fontId="0" fillId="4" borderId="1" xfId="21" applyFont="1" applyFill="1" applyBorder="1"/>
    <xf numFmtId="0" fontId="2" fillId="2" borderId="1" xfId="0" applyFont="1" applyFill="1" applyBorder="1" applyAlignment="1">
      <alignment horizontal="center" wrapText="1"/>
    </xf>
    <xf numFmtId="0" fontId="14" fillId="2" borderId="1" xfId="0" applyFont="1" applyFill="1" applyBorder="1" applyAlignment="1">
      <alignment horizontal="center" wrapText="1"/>
    </xf>
    <xf numFmtId="0" fontId="14" fillId="2" borderId="1" xfId="0" applyFont="1" applyFill="1" applyBorder="1" applyAlignment="1">
      <alignment horizontal="center"/>
    </xf>
    <xf numFmtId="0" fontId="16" fillId="2" borderId="1" xfId="0" applyFont="1" applyFill="1" applyBorder="1" applyAlignment="1">
      <alignment horizontal="center"/>
    </xf>
    <xf numFmtId="0" fontId="15" fillId="2" borderId="1" xfId="0" applyFont="1" applyFill="1" applyBorder="1" applyAlignment="1">
      <alignment horizontal="center"/>
    </xf>
    <xf numFmtId="0" fontId="17" fillId="2" borderId="1" xfId="0" applyFont="1" applyFill="1" applyBorder="1" applyAlignment="1">
      <alignment horizontal="center"/>
    </xf>
    <xf numFmtId="0" fontId="2" fillId="2" borderId="1" xfId="0" applyFont="1" applyFill="1" applyBorder="1" applyAlignment="1">
      <alignment horizontal="center"/>
    </xf>
    <xf numFmtId="9" fontId="2" fillId="2" borderId="1" xfId="0" applyNumberFormat="1" applyFont="1" applyFill="1" applyBorder="1"/>
    <xf numFmtId="9" fontId="0" fillId="2" borderId="1" xfId="0" applyNumberFormat="1" applyFill="1" applyBorder="1" applyAlignment="1">
      <alignment horizontal="center"/>
    </xf>
    <xf numFmtId="0" fontId="0" fillId="2" borderId="1" xfId="0" applyFill="1" applyBorder="1" applyAlignment="1">
      <alignment horizontal="center"/>
    </xf>
    <xf numFmtId="0" fontId="4" fillId="2" borderId="1" xfId="1" applyFill="1" applyBorder="1" applyAlignment="1" applyProtection="1">
      <alignment wrapText="1"/>
      <protection locked="0"/>
    </xf>
    <xf numFmtId="0" fontId="13" fillId="2" borderId="11" xfId="1" applyFont="1" applyFill="1" applyBorder="1" applyAlignment="1" applyProtection="1">
      <alignment wrapText="1"/>
      <protection locked="0"/>
    </xf>
    <xf numFmtId="0" fontId="5" fillId="2" borderId="6" xfId="0" applyFont="1" applyFill="1" applyBorder="1" applyAlignment="1">
      <alignment wrapText="1"/>
    </xf>
    <xf numFmtId="0" fontId="2" fillId="2" borderId="7" xfId="0" applyFont="1" applyFill="1" applyBorder="1" applyAlignment="1">
      <alignment wrapText="1"/>
    </xf>
    <xf numFmtId="0" fontId="0" fillId="3" borderId="0" xfId="0" applyFill="1" applyBorder="1" applyAlignment="1">
      <alignment wrapText="1"/>
    </xf>
    <xf numFmtId="0" fontId="4" fillId="3" borderId="0" xfId="1" applyFill="1" applyBorder="1" applyAlignment="1" applyProtection="1">
      <alignment wrapText="1"/>
      <protection locked="0"/>
    </xf>
    <xf numFmtId="0" fontId="0" fillId="3" borderId="0" xfId="0" applyFill="1" applyBorder="1"/>
    <xf numFmtId="0" fontId="2" fillId="3" borderId="0" xfId="0" applyFont="1" applyFill="1" applyBorder="1" applyAlignment="1">
      <alignment horizontal="center"/>
    </xf>
    <xf numFmtId="0" fontId="10" fillId="2" borderId="0" xfId="0" applyFont="1" applyFill="1" applyBorder="1" applyAlignment="1">
      <alignment vertical="top" wrapText="1"/>
    </xf>
    <xf numFmtId="0" fontId="18" fillId="2" borderId="0" xfId="0" applyFont="1" applyFill="1" applyBorder="1" applyAlignment="1">
      <alignment vertical="top" wrapText="1"/>
    </xf>
    <xf numFmtId="0" fontId="8" fillId="2" borderId="0" xfId="0" applyFont="1" applyFill="1" applyAlignment="1">
      <alignment wrapText="1"/>
    </xf>
    <xf numFmtId="0" fontId="9" fillId="2" borderId="1" xfId="0" applyFont="1" applyFill="1" applyBorder="1" applyAlignment="1">
      <alignment wrapText="1"/>
    </xf>
    <xf numFmtId="0" fontId="0" fillId="2" borderId="0" xfId="0" applyFill="1" applyAlignment="1">
      <alignment horizontal="right" wrapText="1"/>
    </xf>
    <xf numFmtId="0" fontId="2" fillId="2" borderId="1" xfId="0" applyFont="1" applyFill="1" applyBorder="1" applyAlignment="1">
      <alignment horizontal="center"/>
    </xf>
    <xf numFmtId="0" fontId="9" fillId="2" borderId="0" xfId="0" applyFont="1" applyFill="1" applyAlignment="1">
      <alignment wrapText="1"/>
    </xf>
    <xf numFmtId="0" fontId="8" fillId="2" borderId="0" xfId="0" applyFont="1" applyFill="1" applyAlignment="1">
      <alignment vertical="center" wrapText="1"/>
    </xf>
    <xf numFmtId="0" fontId="9" fillId="2" borderId="0" xfId="0" applyFont="1" applyFill="1" applyAlignment="1">
      <alignment vertical="center" wrapText="1"/>
    </xf>
    <xf numFmtId="0" fontId="11" fillId="2" borderId="0" xfId="0" applyFont="1" applyFill="1" applyAlignment="1">
      <alignment vertical="top" wrapText="1"/>
    </xf>
    <xf numFmtId="0" fontId="2" fillId="2" borderId="10" xfId="0" applyFont="1" applyFill="1" applyBorder="1" applyAlignment="1">
      <alignment wrapText="1"/>
    </xf>
    <xf numFmtId="0" fontId="12" fillId="2" borderId="11" xfId="0" applyFont="1" applyFill="1" applyBorder="1" applyAlignment="1">
      <alignment wrapText="1"/>
    </xf>
    <xf numFmtId="0" fontId="0" fillId="2" borderId="12" xfId="0" applyFill="1" applyBorder="1" applyAlignment="1">
      <alignment wrapText="1"/>
    </xf>
    <xf numFmtId="0" fontId="2" fillId="2" borderId="4" xfId="0" applyFont="1" applyFill="1" applyBorder="1" applyAlignment="1">
      <alignment vertical="top" wrapText="1"/>
    </xf>
    <xf numFmtId="0" fontId="12" fillId="2" borderId="8" xfId="0" applyFont="1" applyFill="1" applyBorder="1" applyAlignment="1">
      <alignment vertical="top" wrapText="1"/>
    </xf>
    <xf numFmtId="0" fontId="0" fillId="2" borderId="9" xfId="0" applyFill="1" applyBorder="1" applyAlignment="1">
      <alignment wrapText="1"/>
    </xf>
    <xf numFmtId="0" fontId="12" fillId="2" borderId="0" xfId="0" applyFont="1" applyFill="1" applyAlignment="1">
      <alignment horizontal="center" wrapText="1"/>
    </xf>
    <xf numFmtId="0" fontId="12" fillId="2" borderId="1" xfId="0" applyFont="1" applyFill="1" applyBorder="1" applyAlignment="1">
      <alignment wrapText="1"/>
    </xf>
    <xf numFmtId="0" fontId="9" fillId="5" borderId="1" xfId="0" applyFont="1" applyFill="1" applyBorder="1" applyAlignment="1">
      <alignment wrapText="1"/>
    </xf>
    <xf numFmtId="0" fontId="2" fillId="2" borderId="0" xfId="0" applyFont="1" applyFill="1" applyBorder="1" applyAlignment="1">
      <alignment horizontal="center"/>
    </xf>
    <xf numFmtId="9" fontId="0" fillId="2" borderId="0" xfId="0" applyNumberFormat="1" applyFill="1" applyBorder="1" applyAlignment="1">
      <alignment horizontal="center"/>
    </xf>
    <xf numFmtId="0" fontId="0" fillId="2" borderId="0" xfId="0" applyFont="1" applyFill="1" applyAlignment="1">
      <alignment wrapText="1"/>
    </xf>
    <xf numFmtId="0" fontId="3" fillId="2" borderId="0" xfId="0" applyFont="1" applyFill="1" applyAlignment="1">
      <alignment vertical="center" wrapText="1"/>
    </xf>
    <xf numFmtId="0" fontId="2" fillId="2" borderId="1" xfId="0" applyFont="1" applyFill="1" applyBorder="1" applyAlignment="1">
      <alignment horizontal="center"/>
    </xf>
    <xf numFmtId="0" fontId="2" fillId="2" borderId="8" xfId="0" applyFont="1" applyFill="1" applyBorder="1" applyAlignment="1">
      <alignment horizontal="center"/>
    </xf>
  </cellXfs>
  <cellStyles count="7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Normal" xfId="0" builtinId="0"/>
    <cellStyle name="Porcentaje" xfId="21" builtinId="5"/>
  </cellStyles>
  <dxfs count="84">
    <dxf>
      <font>
        <b/>
        <i val="0"/>
        <color rgb="FF008000"/>
      </font>
      <fill>
        <patternFill patternType="solid">
          <fgColor indexed="64"/>
          <bgColor theme="6" tint="0.79998168889431442"/>
        </patternFill>
      </fill>
    </dxf>
    <dxf>
      <font>
        <color rgb="FF9C0006"/>
      </font>
      <fill>
        <patternFill>
          <bgColor rgb="FFFFC7CE"/>
        </patternFill>
      </fill>
    </dxf>
    <dxf>
      <font>
        <color rgb="FF008000"/>
      </font>
      <fill>
        <patternFill patternType="solid">
          <fgColor indexed="64"/>
          <bgColor theme="6" tint="0.79998168889431442"/>
        </patternFill>
      </fill>
    </dxf>
    <dxf>
      <font>
        <color rgb="FF9C0006"/>
      </font>
      <fill>
        <patternFill>
          <bgColor rgb="FFFFC7CE"/>
        </patternFill>
      </fill>
    </dxf>
    <dxf>
      <font>
        <color rgb="FF008000"/>
      </font>
      <fill>
        <patternFill patternType="solid">
          <fgColor indexed="64"/>
          <bgColor theme="6" tint="0.79998168889431442"/>
        </patternFill>
      </fill>
    </dxf>
    <dxf>
      <font>
        <color rgb="FF9C0006"/>
      </font>
      <fill>
        <patternFill>
          <bgColor rgb="FFFFC7CE"/>
        </patternFill>
      </fill>
    </dxf>
    <dxf>
      <font>
        <b/>
        <i val="0"/>
        <color rgb="FF008000"/>
      </font>
      <fill>
        <patternFill patternType="solid">
          <fgColor indexed="64"/>
          <bgColor theme="6" tint="0.79998168889431442"/>
        </patternFill>
      </fill>
    </dxf>
    <dxf>
      <font>
        <color rgb="FF9C0006"/>
      </font>
      <fill>
        <patternFill>
          <bgColor rgb="FFFFC7CE"/>
        </patternFill>
      </fill>
    </dxf>
    <dxf>
      <font>
        <color rgb="FF008000"/>
      </font>
      <fill>
        <patternFill patternType="solid">
          <fgColor indexed="64"/>
          <bgColor theme="6" tint="0.79998168889431442"/>
        </patternFill>
      </fill>
    </dxf>
    <dxf>
      <font>
        <color rgb="FF9C0006"/>
      </font>
      <fill>
        <patternFill>
          <bgColor rgb="FFFFC7CE"/>
        </patternFill>
      </fill>
    </dxf>
    <dxf>
      <font>
        <color rgb="FF008000"/>
      </font>
      <fill>
        <patternFill patternType="solid">
          <fgColor indexed="64"/>
          <bgColor theme="6" tint="0.79998168889431442"/>
        </patternFill>
      </fill>
    </dxf>
    <dxf>
      <font>
        <color rgb="FF9C0006"/>
      </font>
      <fill>
        <patternFill>
          <bgColor rgb="FFFFC7CE"/>
        </patternFill>
      </fill>
    </dxf>
    <dxf>
      <font>
        <b/>
        <i val="0"/>
        <color rgb="FF008000"/>
      </font>
      <fill>
        <patternFill patternType="solid">
          <fgColor indexed="64"/>
          <bgColor theme="6" tint="0.79998168889431442"/>
        </patternFill>
      </fill>
    </dxf>
    <dxf>
      <font>
        <color rgb="FF9C0006"/>
      </font>
      <fill>
        <patternFill>
          <bgColor rgb="FFFFC7CE"/>
        </patternFill>
      </fill>
    </dxf>
    <dxf>
      <font>
        <color rgb="FF008000"/>
      </font>
      <fill>
        <patternFill patternType="solid">
          <fgColor indexed="64"/>
          <bgColor theme="6" tint="0.79998168889431442"/>
        </patternFill>
      </fill>
    </dxf>
    <dxf>
      <font>
        <color rgb="FF9C0006"/>
      </font>
      <fill>
        <patternFill>
          <bgColor rgb="FFFFC7CE"/>
        </patternFill>
      </fill>
    </dxf>
    <dxf>
      <font>
        <color rgb="FF008000"/>
      </font>
      <fill>
        <patternFill patternType="solid">
          <fgColor indexed="64"/>
          <bgColor theme="6" tint="0.79998168889431442"/>
        </patternFill>
      </fill>
    </dxf>
    <dxf>
      <font>
        <color rgb="FF9C0006"/>
      </font>
      <fill>
        <patternFill>
          <bgColor rgb="FFFFC7CE"/>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
      <font>
        <b/>
        <i val="0"/>
        <color theme="0"/>
      </font>
      <fill>
        <patternFill patternType="solid">
          <fgColor indexed="64"/>
          <bgColor theme="4" tint="-0.249977111117893"/>
        </patternFill>
      </fill>
    </dxf>
    <dxf>
      <font>
        <b/>
        <i val="0"/>
        <color theme="0"/>
      </font>
      <fill>
        <patternFill patternType="solid">
          <fgColor indexed="64"/>
          <bgColor theme="4" tint="-0.249977111117893"/>
        </patternFill>
      </fill>
    </dxf>
    <dxf>
      <font>
        <b/>
        <i val="0"/>
        <color theme="0"/>
      </font>
      <fill>
        <patternFill patternType="solid">
          <fgColor indexed="64"/>
          <bgColor rgb="FF008000"/>
        </patternFill>
      </fill>
    </dxf>
    <dxf>
      <font>
        <b/>
        <i val="0"/>
        <color theme="0"/>
      </font>
      <fill>
        <patternFill patternType="solid">
          <fgColor indexed="64"/>
          <bgColor rgb="FFFF0000"/>
        </patternFill>
      </fill>
    </dxf>
  </dxfs>
  <tableStyles count="0" defaultTableStyle="TableStyleMedium9" defaultPivotStyle="PivotStyleMedium4"/>
  <colors>
    <mruColors>
      <color rgb="FFFF6666"/>
      <color rgb="FFFF0000"/>
      <color rgb="FF40800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254000</xdr:colOff>
      <xdr:row>0</xdr:row>
      <xdr:rowOff>127000</xdr:rowOff>
    </xdr:from>
    <xdr:to>
      <xdr:col>3</xdr:col>
      <xdr:colOff>815975</xdr:colOff>
      <xdr:row>0</xdr:row>
      <xdr:rowOff>592667</xdr:rowOff>
    </xdr:to>
    <xdr:pic>
      <xdr:nvPicPr>
        <xdr:cNvPr id="2" name="Imagen 5" title="Logo de Hearcolor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3000" y="127000"/>
          <a:ext cx="3432175" cy="465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177800</xdr:colOff>
      <xdr:row>0</xdr:row>
      <xdr:rowOff>88900</xdr:rowOff>
    </xdr:from>
    <xdr:to>
      <xdr:col>4</xdr:col>
      <xdr:colOff>1171575</xdr:colOff>
      <xdr:row>1</xdr:row>
      <xdr:rowOff>300567</xdr:rowOff>
    </xdr:to>
    <xdr:pic>
      <xdr:nvPicPr>
        <xdr:cNvPr id="2" name="Imagen 5" title="Logo de Hearcolor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82100" y="88900"/>
          <a:ext cx="3432175" cy="46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3352800</xdr:colOff>
      <xdr:row>0</xdr:row>
      <xdr:rowOff>190500</xdr:rowOff>
    </xdr:from>
    <xdr:to>
      <xdr:col>4</xdr:col>
      <xdr:colOff>854075</xdr:colOff>
      <xdr:row>1</xdr:row>
      <xdr:rowOff>402167</xdr:rowOff>
    </xdr:to>
    <xdr:pic>
      <xdr:nvPicPr>
        <xdr:cNvPr id="2" name="Imagen 5" title="Logo de Hearcolors">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64600" y="190500"/>
          <a:ext cx="3432175" cy="465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20320</xdr:colOff>
      <xdr:row>0</xdr:row>
      <xdr:rowOff>68580</xdr:rowOff>
    </xdr:from>
    <xdr:to>
      <xdr:col>1</xdr:col>
      <xdr:colOff>3452495</xdr:colOff>
      <xdr:row>0</xdr:row>
      <xdr:rowOff>534247</xdr:rowOff>
    </xdr:to>
    <xdr:pic>
      <xdr:nvPicPr>
        <xdr:cNvPr id="10" name="Imagen 5" title="Logo de Hearcolors">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200" y="68580"/>
          <a:ext cx="3432175" cy="465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caduhem/Downloads/HearColors_audit_tool_wcag21_v4_cas_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Datos generales"/>
      <sheetName val="2.Páginas de la muestra"/>
      <sheetName val="3. Evaluación Nivel A"/>
      <sheetName val="3.1 Gráficas y estadísticas A"/>
      <sheetName val="4. Evaluación Nivel AA"/>
      <sheetName val="4.1 Gráficas y estadísticas AA"/>
      <sheetName val="5. Resultados x criterio"/>
      <sheetName val="6. Resultados x principio"/>
      <sheetName val="7. Resultado x página"/>
      <sheetName val="8. WCAG 2.0 vs WCAG 2.1"/>
      <sheetName val="Hoja4"/>
    </sheetNames>
    <sheetDataSet>
      <sheetData sheetId="0"/>
      <sheetData sheetId="1"/>
      <sheetData sheetId="2"/>
      <sheetData sheetId="3"/>
      <sheetData sheetId="4"/>
      <sheetData sheetId="5"/>
      <sheetData sheetId="6"/>
      <sheetData sheetId="7"/>
      <sheetData sheetId="8"/>
      <sheetData sheetId="9"/>
      <sheetData sheetId="10"/>
      <sheetData sheetId="11">
        <row r="5">
          <cell r="A5" t="str">
            <v>Sí</v>
          </cell>
        </row>
        <row r="6">
          <cell r="A6" t="str">
            <v>No</v>
          </cell>
        </row>
        <row r="7">
          <cell r="A7" t="str">
            <v>No se aplica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bcip-nrcan.s-t.m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bcip-nrcan.s-t.m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bcip-nrcan.s-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0"/>
  <sheetViews>
    <sheetView zoomScaleNormal="100" zoomScalePageLayoutView="125" workbookViewId="0">
      <selection activeCell="A3" sqref="A3:C13"/>
    </sheetView>
  </sheetViews>
  <sheetFormatPr baseColWidth="10" defaultColWidth="0" defaultRowHeight="15.75" zeroHeight="1" x14ac:dyDescent="0.25"/>
  <cols>
    <col min="1" max="1" width="53.125" style="18" customWidth="1"/>
    <col min="2" max="2" width="25.125" style="18" customWidth="1"/>
    <col min="3" max="3" width="37.625" style="18" customWidth="1"/>
    <col min="4" max="4" width="40.625" style="18" customWidth="1"/>
    <col min="5" max="30" width="0" style="18" hidden="1" customWidth="1"/>
    <col min="31" max="16384" width="10.875" style="18" hidden="1"/>
  </cols>
  <sheetData>
    <row r="1" spans="1:30" ht="77.099999999999994" customHeight="1" x14ac:dyDescent="0.25">
      <c r="A1" s="58" t="s">
        <v>0</v>
      </c>
    </row>
    <row r="2" spans="1:30" ht="50.1" customHeight="1" x14ac:dyDescent="0.25">
      <c r="A2" s="49" t="s">
        <v>299</v>
      </c>
      <c r="B2" s="2"/>
      <c r="C2" s="2"/>
      <c r="E2" s="55"/>
      <c r="F2" s="55"/>
      <c r="G2" s="55"/>
      <c r="H2" s="19"/>
      <c r="I2" s="55"/>
      <c r="J2" s="55"/>
      <c r="K2" s="55"/>
      <c r="L2" s="55"/>
      <c r="M2" s="55"/>
      <c r="N2" s="55"/>
      <c r="O2" s="55"/>
      <c r="P2" s="55"/>
      <c r="Q2" s="55"/>
      <c r="R2" s="55"/>
      <c r="S2" s="55"/>
      <c r="T2" s="55"/>
      <c r="U2" s="55"/>
      <c r="V2" s="55"/>
      <c r="W2" s="55"/>
      <c r="X2" s="55"/>
      <c r="Y2" s="55"/>
      <c r="Z2" s="55"/>
      <c r="AA2" s="55"/>
      <c r="AB2" s="55"/>
      <c r="AC2" s="55"/>
      <c r="AD2" s="55"/>
    </row>
    <row r="3" spans="1:30" x14ac:dyDescent="0.25">
      <c r="A3" s="59" t="s">
        <v>3</v>
      </c>
      <c r="B3" s="60" t="s">
        <v>301</v>
      </c>
      <c r="C3" s="61"/>
      <c r="E3" s="55" t="s">
        <v>1</v>
      </c>
      <c r="F3" s="55"/>
      <c r="G3" s="55"/>
      <c r="H3" s="19" t="s">
        <v>192</v>
      </c>
      <c r="I3" s="55" t="s">
        <v>1</v>
      </c>
      <c r="J3" s="55"/>
      <c r="K3" s="55"/>
      <c r="L3" s="55"/>
      <c r="M3" s="55"/>
      <c r="N3" s="55"/>
      <c r="O3" s="55"/>
      <c r="P3" s="55"/>
      <c r="Q3" s="55"/>
      <c r="R3" s="55"/>
      <c r="S3" s="55"/>
      <c r="T3" s="55"/>
      <c r="U3" s="55"/>
      <c r="V3" s="55"/>
      <c r="W3" s="55"/>
      <c r="X3" s="55"/>
      <c r="Y3" s="55"/>
      <c r="Z3" s="55"/>
      <c r="AA3" s="55"/>
      <c r="AB3" s="55"/>
      <c r="AC3" s="55"/>
      <c r="AD3" s="55"/>
    </row>
    <row r="4" spans="1:30" ht="31.5" x14ac:dyDescent="0.25">
      <c r="A4" s="59" t="s">
        <v>4</v>
      </c>
      <c r="B4" s="60" t="s">
        <v>290</v>
      </c>
      <c r="C4" s="61"/>
      <c r="E4" s="55" t="s">
        <v>1</v>
      </c>
      <c r="F4" s="55"/>
      <c r="G4" s="55"/>
      <c r="H4" s="19" t="s">
        <v>12</v>
      </c>
      <c r="I4" s="55" t="s">
        <v>1</v>
      </c>
      <c r="J4" s="55"/>
      <c r="K4" s="55"/>
      <c r="L4" s="55"/>
      <c r="M4" s="55"/>
      <c r="N4" s="55"/>
      <c r="O4" s="55"/>
      <c r="P4" s="55"/>
      <c r="Q4" s="55"/>
      <c r="R4" s="55"/>
      <c r="S4" s="55"/>
      <c r="T4" s="55"/>
      <c r="U4" s="55"/>
      <c r="V4" s="55"/>
      <c r="W4" s="55"/>
      <c r="X4" s="55"/>
      <c r="Y4" s="55"/>
      <c r="Z4" s="55"/>
      <c r="AA4" s="55"/>
      <c r="AB4" s="55"/>
      <c r="AC4" s="55"/>
      <c r="AD4" s="55"/>
    </row>
    <row r="5" spans="1:30" x14ac:dyDescent="0.25">
      <c r="A5" s="59" t="s">
        <v>2</v>
      </c>
      <c r="B5" s="42" t="s">
        <v>291</v>
      </c>
      <c r="C5" s="61"/>
      <c r="E5" s="55" t="s">
        <v>1</v>
      </c>
      <c r="F5" s="55"/>
      <c r="G5" s="55"/>
      <c r="H5" s="19"/>
      <c r="I5" s="55" t="s">
        <v>1</v>
      </c>
      <c r="J5" s="55"/>
      <c r="K5" s="55"/>
      <c r="L5" s="55"/>
      <c r="M5" s="55"/>
      <c r="N5" s="55"/>
      <c r="O5" s="55"/>
      <c r="P5" s="55"/>
      <c r="Q5" s="55"/>
      <c r="R5" s="55"/>
      <c r="S5" s="55"/>
      <c r="T5" s="55"/>
      <c r="U5" s="55"/>
      <c r="V5" s="55"/>
      <c r="W5" s="55"/>
      <c r="X5" s="55"/>
      <c r="Y5" s="55"/>
      <c r="Z5" s="55"/>
      <c r="AA5" s="55"/>
      <c r="AB5" s="55"/>
      <c r="AC5" s="55"/>
      <c r="AD5" s="55"/>
    </row>
    <row r="6" spans="1:30" x14ac:dyDescent="0.25">
      <c r="A6" s="59" t="s">
        <v>206</v>
      </c>
      <c r="B6" s="60" t="s">
        <v>11</v>
      </c>
      <c r="C6" s="61"/>
      <c r="E6" s="55"/>
      <c r="F6" s="55"/>
      <c r="G6" s="55"/>
      <c r="H6" s="19"/>
      <c r="I6" s="55"/>
      <c r="J6" s="55"/>
      <c r="K6" s="55"/>
      <c r="L6" s="55"/>
      <c r="M6" s="55"/>
      <c r="N6" s="55"/>
      <c r="O6" s="55"/>
      <c r="P6" s="55"/>
      <c r="Q6" s="55"/>
      <c r="R6" s="55"/>
      <c r="S6" s="55"/>
      <c r="T6" s="55"/>
      <c r="U6" s="55"/>
      <c r="V6" s="55"/>
      <c r="W6" s="55"/>
      <c r="X6" s="55"/>
      <c r="Y6" s="55"/>
      <c r="Z6" s="55"/>
      <c r="AA6" s="55"/>
      <c r="AB6" s="55"/>
      <c r="AC6" s="55"/>
      <c r="AD6" s="55"/>
    </row>
    <row r="7" spans="1:30" x14ac:dyDescent="0.25">
      <c r="A7" s="59" t="s">
        <v>5</v>
      </c>
      <c r="B7" s="60" t="s">
        <v>12</v>
      </c>
      <c r="C7" s="61"/>
      <c r="E7" s="55"/>
      <c r="F7" s="55"/>
      <c r="G7" s="55"/>
      <c r="H7" s="19"/>
      <c r="I7" s="55"/>
      <c r="J7" s="55"/>
      <c r="K7" s="55"/>
      <c r="L7" s="55"/>
      <c r="M7" s="55"/>
      <c r="N7" s="55"/>
      <c r="O7" s="55"/>
      <c r="P7" s="55"/>
      <c r="Q7" s="55"/>
      <c r="R7" s="55"/>
      <c r="S7" s="55"/>
      <c r="T7" s="55"/>
      <c r="U7" s="55"/>
      <c r="V7" s="55"/>
      <c r="W7" s="55"/>
      <c r="X7" s="55"/>
      <c r="Y7" s="55"/>
      <c r="Z7" s="55"/>
      <c r="AA7" s="55"/>
      <c r="AB7" s="55"/>
      <c r="AC7" s="55"/>
      <c r="AD7" s="55"/>
    </row>
    <row r="8" spans="1:30" x14ac:dyDescent="0.25">
      <c r="A8" s="59" t="s">
        <v>6</v>
      </c>
      <c r="B8" s="60" t="s">
        <v>292</v>
      </c>
      <c r="C8" s="61"/>
      <c r="E8" s="55"/>
      <c r="F8" s="55"/>
      <c r="G8" s="55"/>
      <c r="H8" s="19"/>
      <c r="I8" s="55"/>
      <c r="J8" s="55"/>
      <c r="K8" s="55"/>
      <c r="L8" s="55"/>
      <c r="M8" s="55"/>
      <c r="N8" s="55"/>
      <c r="O8" s="55"/>
      <c r="P8" s="55"/>
      <c r="Q8" s="55"/>
      <c r="R8" s="55"/>
      <c r="S8" s="55"/>
      <c r="T8" s="55"/>
      <c r="U8" s="55"/>
      <c r="V8" s="55"/>
      <c r="W8" s="55"/>
      <c r="X8" s="55"/>
      <c r="Y8" s="55"/>
      <c r="Z8" s="55"/>
      <c r="AA8" s="55"/>
      <c r="AB8" s="55"/>
      <c r="AC8" s="55"/>
      <c r="AD8" s="55"/>
    </row>
    <row r="9" spans="1:30" ht="33" customHeight="1" x14ac:dyDescent="0.25">
      <c r="A9" s="62" t="s">
        <v>7</v>
      </c>
      <c r="B9" s="63" t="s">
        <v>295</v>
      </c>
      <c r="C9" s="64"/>
      <c r="E9" s="55"/>
      <c r="F9" s="55"/>
      <c r="G9" s="55"/>
      <c r="H9" s="19"/>
      <c r="I9" s="55"/>
      <c r="J9" s="55"/>
      <c r="K9" s="55"/>
      <c r="L9" s="55"/>
      <c r="M9" s="55"/>
      <c r="N9" s="55"/>
      <c r="O9" s="55"/>
      <c r="P9" s="55"/>
      <c r="Q9" s="55"/>
      <c r="R9" s="55"/>
      <c r="S9" s="55"/>
      <c r="T9" s="55"/>
      <c r="U9" s="55"/>
      <c r="V9" s="55"/>
      <c r="W9" s="55"/>
      <c r="X9" s="55"/>
      <c r="Y9" s="55"/>
      <c r="Z9" s="55"/>
      <c r="AA9" s="55"/>
      <c r="AB9" s="55"/>
      <c r="AC9" s="55"/>
      <c r="AD9" s="55"/>
    </row>
    <row r="10" spans="1:30" x14ac:dyDescent="0.25">
      <c r="A10" s="20" t="s">
        <v>8</v>
      </c>
      <c r="B10" s="65">
        <v>3</v>
      </c>
      <c r="C10" s="20" t="s">
        <v>10</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row>
    <row r="11" spans="1:30" x14ac:dyDescent="0.25">
      <c r="A11" s="20" t="s">
        <v>9</v>
      </c>
      <c r="B11" s="66" t="s">
        <v>13</v>
      </c>
      <c r="C11" s="66" t="s">
        <v>291</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row>
    <row r="12" spans="1:30" x14ac:dyDescent="0.25">
      <c r="A12" s="18" t="s">
        <v>1</v>
      </c>
      <c r="B12" s="66" t="s">
        <v>293</v>
      </c>
      <c r="C12" s="66" t="s">
        <v>294</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row>
    <row r="13" spans="1:30" ht="31.5" x14ac:dyDescent="0.25">
      <c r="A13" s="18" t="s">
        <v>1</v>
      </c>
      <c r="B13" s="66" t="s">
        <v>293</v>
      </c>
      <c r="C13" s="66" t="s">
        <v>296</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row>
    <row r="14" spans="1:30" x14ac:dyDescent="0.25">
      <c r="B14" s="66" t="s">
        <v>1</v>
      </c>
      <c r="C14" s="66"/>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row>
    <row r="15" spans="1:30" x14ac:dyDescent="0.25">
      <c r="B15" s="66" t="s">
        <v>1</v>
      </c>
      <c r="C15" s="66"/>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1:30" x14ac:dyDescent="0.25">
      <c r="B16" s="66" t="s">
        <v>1</v>
      </c>
      <c r="C16" s="66"/>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row>
    <row r="17" spans="1:3" x14ac:dyDescent="0.25">
      <c r="B17" s="66" t="s">
        <v>1</v>
      </c>
      <c r="C17" s="66"/>
    </row>
    <row r="18" spans="1:3" x14ac:dyDescent="0.25">
      <c r="B18" s="66" t="s">
        <v>1</v>
      </c>
      <c r="C18" s="66"/>
    </row>
    <row r="19" spans="1:3" x14ac:dyDescent="0.25">
      <c r="B19" s="66" t="s">
        <v>1</v>
      </c>
      <c r="C19" s="66"/>
    </row>
    <row r="20" spans="1:3" x14ac:dyDescent="0.25">
      <c r="B20" s="66" t="s">
        <v>1</v>
      </c>
      <c r="C20" s="66"/>
    </row>
    <row r="21" spans="1:3" x14ac:dyDescent="0.25">
      <c r="B21" s="66" t="s">
        <v>1</v>
      </c>
      <c r="C21" s="66"/>
    </row>
    <row r="22" spans="1:3" x14ac:dyDescent="0.25">
      <c r="B22" s="66" t="s">
        <v>1</v>
      </c>
      <c r="C22" s="66"/>
    </row>
    <row r="23" spans="1:3" x14ac:dyDescent="0.25">
      <c r="B23" s="66" t="s">
        <v>1</v>
      </c>
      <c r="C23" s="66"/>
    </row>
    <row r="24" spans="1:3" x14ac:dyDescent="0.25">
      <c r="B24" s="66" t="s">
        <v>1</v>
      </c>
      <c r="C24" s="66"/>
    </row>
    <row r="25" spans="1:3" x14ac:dyDescent="0.25">
      <c r="B25" s="66" t="s">
        <v>1</v>
      </c>
      <c r="C25" s="66"/>
    </row>
    <row r="26" spans="1:3" x14ac:dyDescent="0.25">
      <c r="B26" s="18" t="s">
        <v>1</v>
      </c>
    </row>
    <row r="27" spans="1:3" x14ac:dyDescent="0.25"/>
    <row r="28" spans="1:3" ht="31.5" x14ac:dyDescent="0.25">
      <c r="A28" s="18" t="s">
        <v>202</v>
      </c>
    </row>
    <row r="29" spans="1:3" hidden="1" x14ac:dyDescent="0.25">
      <c r="B29" s="18" t="s">
        <v>1</v>
      </c>
    </row>
    <row r="30" spans="1:3" hidden="1" x14ac:dyDescent="0.25">
      <c r="B30" s="18" t="s">
        <v>1</v>
      </c>
    </row>
  </sheetData>
  <sheetProtection algorithmName="SHA-512" hashValue="OfEUtk35AGtKTIsCfB8r4sDZhWXtlp/AkL2+8MgVDHgzXf95WWTzYqgHVDXhxAN0jkpF86DvsWYDi3mqm6oSlw==" saltValue="q3XGIFZ7By5Q187YA7PQmQ==" spinCount="100000" sheet="1" objects="1" scenarios="1"/>
  <dataValidations count="2">
    <dataValidation allowBlank="1" showInputMessage="1" sqref="I3:I5" xr:uid="{00000000-0002-0000-0000-000000000000}"/>
    <dataValidation type="list" allowBlank="1" showInputMessage="1" showErrorMessage="1" sqref="B7" xr:uid="{00000000-0002-0000-0000-000001000000}">
      <formula1>$H$3:$H$5</formula1>
    </dataValidation>
  </dataValidation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57"/>
  <sheetViews>
    <sheetView tabSelected="1" workbookViewId="0">
      <selection activeCell="C540" sqref="C540"/>
    </sheetView>
  </sheetViews>
  <sheetFormatPr baseColWidth="10" defaultColWidth="0" defaultRowHeight="15.75" zeroHeight="1" x14ac:dyDescent="0.25"/>
  <cols>
    <col min="1" max="1" width="72.375" style="2" customWidth="1"/>
    <col min="2" max="2" width="45.875" style="2" customWidth="1"/>
    <col min="3" max="6" width="16" style="2" customWidth="1"/>
    <col min="7" max="7" width="80" style="18" customWidth="1"/>
    <col min="8" max="16384" width="10.875" style="2" hidden="1"/>
  </cols>
  <sheetData>
    <row r="1" spans="1:7" ht="21" x14ac:dyDescent="0.25">
      <c r="A1" s="49" t="s">
        <v>0</v>
      </c>
      <c r="D1" s="8" t="s">
        <v>18</v>
      </c>
    </row>
    <row r="2" spans="1:7" ht="48.95" customHeight="1" x14ac:dyDescent="0.25">
      <c r="A2" s="50" t="str">
        <f>'General Information'!A2</f>
        <v>WCAG 2.0 compliance levels A &amp; AA</v>
      </c>
      <c r="D2" s="8" t="s">
        <v>19</v>
      </c>
    </row>
    <row r="3" spans="1:7" x14ac:dyDescent="0.25">
      <c r="A3" s="45" t="s">
        <v>3</v>
      </c>
      <c r="B3" s="45" t="str">
        <f>'General Information'!B3</f>
        <v>La Veinte Cantina</v>
      </c>
      <c r="D3" s="8" t="s">
        <v>20</v>
      </c>
    </row>
    <row r="4" spans="1:7" x14ac:dyDescent="0.25">
      <c r="A4" s="45" t="s">
        <v>4</v>
      </c>
      <c r="B4" s="45" t="str">
        <f>'General Information'!B4</f>
        <v>12/30/2018</v>
      </c>
    </row>
    <row r="5" spans="1:7" x14ac:dyDescent="0.25">
      <c r="A5" s="45" t="s">
        <v>2</v>
      </c>
      <c r="B5" s="46" t="str">
        <f>'General Information'!B5</f>
        <v>http://cantinala20.com/</v>
      </c>
      <c r="C5" s="9" t="s">
        <v>4</v>
      </c>
      <c r="D5" s="9" t="s">
        <v>180</v>
      </c>
      <c r="E5" s="9" t="s">
        <v>181</v>
      </c>
      <c r="F5" s="9" t="s">
        <v>21</v>
      </c>
    </row>
    <row r="6" spans="1:7" x14ac:dyDescent="0.25">
      <c r="A6" s="47" t="s">
        <v>8</v>
      </c>
      <c r="B6" s="48">
        <f>'General Information'!B10</f>
        <v>3</v>
      </c>
      <c r="C6" s="2" t="str">
        <f>B4</f>
        <v>12/30/2018</v>
      </c>
    </row>
    <row r="7" spans="1:7" ht="18" x14ac:dyDescent="0.25">
      <c r="A7" s="43" t="s">
        <v>14</v>
      </c>
      <c r="B7" s="44" t="s">
        <v>16</v>
      </c>
      <c r="C7" s="11" t="s">
        <v>17</v>
      </c>
      <c r="D7" s="11" t="s">
        <v>17</v>
      </c>
      <c r="E7" s="11" t="s">
        <v>17</v>
      </c>
      <c r="F7" s="11" t="s">
        <v>17</v>
      </c>
    </row>
    <row r="8" spans="1:7" ht="31.5" x14ac:dyDescent="0.25">
      <c r="A8" s="6" t="s">
        <v>15</v>
      </c>
      <c r="B8" s="5" t="str">
        <f>'General Information'!$B$11</f>
        <v>Home</v>
      </c>
      <c r="C8" s="5" t="s">
        <v>19</v>
      </c>
      <c r="D8" s="5"/>
      <c r="E8" s="5"/>
      <c r="F8" s="5"/>
      <c r="G8" s="13" t="s">
        <v>184</v>
      </c>
    </row>
    <row r="9" spans="1:7" x14ac:dyDescent="0.25">
      <c r="A9" s="6"/>
      <c r="B9" s="5" t="str">
        <f>'General Information'!$B$12</f>
        <v>Menu</v>
      </c>
      <c r="C9" s="5" t="s">
        <v>18</v>
      </c>
      <c r="D9" s="5"/>
      <c r="E9" s="5"/>
      <c r="F9" s="5"/>
      <c r="G9" s="17" t="s">
        <v>255</v>
      </c>
    </row>
    <row r="10" spans="1:7" x14ac:dyDescent="0.25">
      <c r="A10" s="6"/>
      <c r="B10" s="5" t="str">
        <f>'General Information'!$B$13</f>
        <v>Menu</v>
      </c>
      <c r="C10" s="5" t="s">
        <v>18</v>
      </c>
      <c r="D10" s="5"/>
      <c r="E10" s="5"/>
      <c r="F10" s="5"/>
      <c r="G10" s="17" t="s">
        <v>256</v>
      </c>
    </row>
    <row r="11" spans="1:7" ht="31.5" x14ac:dyDescent="0.25">
      <c r="A11" s="6"/>
      <c r="B11" s="5" t="str">
        <f>'General Information'!$B$14</f>
        <v xml:space="preserve"> </v>
      </c>
      <c r="C11" s="5"/>
      <c r="D11" s="5"/>
      <c r="E11" s="5"/>
      <c r="F11" s="5"/>
      <c r="G11" s="17" t="s">
        <v>257</v>
      </c>
    </row>
    <row r="12" spans="1:7" x14ac:dyDescent="0.25">
      <c r="A12" s="6"/>
      <c r="B12" s="5" t="str">
        <f>'General Information'!$B$15</f>
        <v xml:space="preserve"> </v>
      </c>
      <c r="C12" s="5"/>
      <c r="D12" s="5"/>
      <c r="E12" s="5"/>
      <c r="F12" s="5"/>
      <c r="G12" s="17" t="s">
        <v>1</v>
      </c>
    </row>
    <row r="13" spans="1:7" x14ac:dyDescent="0.25">
      <c r="A13" s="6"/>
      <c r="B13" s="5" t="str">
        <f>'General Information'!$B$16</f>
        <v xml:space="preserve"> </v>
      </c>
      <c r="C13" s="5"/>
      <c r="D13" s="5"/>
      <c r="E13" s="5"/>
      <c r="F13" s="5"/>
      <c r="G13" s="17" t="s">
        <v>1</v>
      </c>
    </row>
    <row r="14" spans="1:7" x14ac:dyDescent="0.25">
      <c r="A14" s="6"/>
      <c r="B14" s="5" t="str">
        <f>'General Information'!$B$17</f>
        <v xml:space="preserve"> </v>
      </c>
      <c r="C14" s="5"/>
      <c r="D14" s="5"/>
      <c r="E14" s="5"/>
      <c r="F14" s="5"/>
    </row>
    <row r="15" spans="1:7" x14ac:dyDescent="0.25">
      <c r="A15" s="6"/>
      <c r="B15" s="5" t="str">
        <f>'General Information'!$B$18</f>
        <v xml:space="preserve"> </v>
      </c>
      <c r="C15" s="5"/>
      <c r="D15" s="5"/>
      <c r="E15" s="5"/>
      <c r="F15" s="5"/>
    </row>
    <row r="16" spans="1:7" x14ac:dyDescent="0.25">
      <c r="A16" s="6"/>
      <c r="B16" s="5" t="str">
        <f>'General Information'!$B$19</f>
        <v xml:space="preserve"> </v>
      </c>
      <c r="C16" s="5"/>
      <c r="D16" s="5"/>
      <c r="E16" s="5"/>
      <c r="F16" s="5"/>
    </row>
    <row r="17" spans="1:7" x14ac:dyDescent="0.25">
      <c r="A17" s="6"/>
      <c r="B17" s="5" t="str">
        <f>'General Information'!$B$20</f>
        <v xml:space="preserve"> </v>
      </c>
      <c r="C17" s="5"/>
      <c r="D17" s="5"/>
      <c r="E17" s="5"/>
      <c r="F17" s="5"/>
    </row>
    <row r="18" spans="1:7" x14ac:dyDescent="0.25">
      <c r="A18" s="6"/>
      <c r="B18" s="5" t="str">
        <f>'General Information'!$B$21</f>
        <v xml:space="preserve"> </v>
      </c>
      <c r="C18" s="5"/>
      <c r="D18" s="5"/>
      <c r="E18" s="5"/>
      <c r="F18" s="5"/>
    </row>
    <row r="19" spans="1:7" x14ac:dyDescent="0.25">
      <c r="A19" s="6"/>
      <c r="B19" s="5" t="str">
        <f>'General Information'!$B$22</f>
        <v xml:space="preserve"> </v>
      </c>
      <c r="C19" s="5"/>
      <c r="D19" s="5"/>
      <c r="E19" s="5"/>
      <c r="F19" s="5"/>
    </row>
    <row r="20" spans="1:7" x14ac:dyDescent="0.25">
      <c r="A20" s="6"/>
      <c r="B20" s="5" t="str">
        <f>'General Information'!$B$23</f>
        <v xml:space="preserve"> </v>
      </c>
      <c r="C20" s="5"/>
      <c r="D20" s="5"/>
      <c r="E20" s="5"/>
      <c r="F20" s="5"/>
    </row>
    <row r="21" spans="1:7" x14ac:dyDescent="0.25">
      <c r="A21" s="6"/>
      <c r="B21" s="5" t="str">
        <f>'General Information'!$B$24</f>
        <v xml:space="preserve"> </v>
      </c>
      <c r="C21" s="5"/>
      <c r="D21" s="5"/>
      <c r="E21" s="5"/>
      <c r="F21" s="5"/>
    </row>
    <row r="22" spans="1:7" x14ac:dyDescent="0.25">
      <c r="A22" s="12"/>
      <c r="B22" s="5" t="str">
        <f>'General Information'!$B$25</f>
        <v xml:space="preserve"> </v>
      </c>
      <c r="C22" s="5"/>
      <c r="D22" s="5"/>
      <c r="E22" s="5"/>
      <c r="F22" s="5"/>
    </row>
    <row r="23" spans="1:7" x14ac:dyDescent="0.25">
      <c r="A23" s="13" t="s">
        <v>26</v>
      </c>
      <c r="B23" s="2" t="s">
        <v>17</v>
      </c>
      <c r="C23" s="2">
        <f>COUNTIF(C8:C22,"*Yes*")</f>
        <v>2</v>
      </c>
      <c r="D23" s="2">
        <f t="shared" ref="D23:F23" si="0">COUNTIF(D8:D22,"*Yes*")</f>
        <v>0</v>
      </c>
      <c r="E23" s="2">
        <f t="shared" si="0"/>
        <v>0</v>
      </c>
      <c r="F23" s="2">
        <f t="shared" si="0"/>
        <v>0</v>
      </c>
    </row>
    <row r="24" spans="1:7" x14ac:dyDescent="0.25">
      <c r="B24" s="2" t="s">
        <v>27</v>
      </c>
      <c r="C24" s="2">
        <f>COUNTIF(C8:C22,"*No?")</f>
        <v>1</v>
      </c>
      <c r="D24" s="2">
        <f t="shared" ref="D24:F24" si="1">COUNTIF(D8:D22,"*No?")</f>
        <v>0</v>
      </c>
      <c r="E24" s="2">
        <f t="shared" si="1"/>
        <v>0</v>
      </c>
      <c r="F24" s="2">
        <f t="shared" si="1"/>
        <v>0</v>
      </c>
    </row>
    <row r="25" spans="1:7" x14ac:dyDescent="0.25">
      <c r="B25" s="2" t="s">
        <v>28</v>
      </c>
      <c r="C25" s="2">
        <f>COUNTIF(C8:C22,"Not?apply")</f>
        <v>0</v>
      </c>
      <c r="D25" s="2">
        <f t="shared" ref="D25:F25" si="2">COUNTIF(D8:D22,"Not?apply")</f>
        <v>0</v>
      </c>
      <c r="E25" s="2">
        <f t="shared" si="2"/>
        <v>0</v>
      </c>
      <c r="F25" s="2">
        <f t="shared" si="2"/>
        <v>0</v>
      </c>
    </row>
    <row r="26" spans="1:7" ht="36" x14ac:dyDescent="0.25">
      <c r="A26" s="10" t="s">
        <v>22</v>
      </c>
      <c r="B26" s="11" t="s">
        <v>16</v>
      </c>
      <c r="C26" s="11" t="s">
        <v>17</v>
      </c>
      <c r="D26" s="11" t="s">
        <v>17</v>
      </c>
      <c r="E26" s="11" t="s">
        <v>17</v>
      </c>
      <c r="F26" s="11" t="s">
        <v>17</v>
      </c>
    </row>
    <row r="27" spans="1:7" ht="47.25" x14ac:dyDescent="0.25">
      <c r="A27" s="6" t="s">
        <v>23</v>
      </c>
      <c r="B27" s="5" t="str">
        <f>'General Information'!$B$11</f>
        <v>Home</v>
      </c>
      <c r="C27" s="5" t="s">
        <v>20</v>
      </c>
      <c r="D27" s="5"/>
      <c r="E27" s="5"/>
      <c r="F27" s="5"/>
      <c r="G27" s="13" t="s">
        <v>184</v>
      </c>
    </row>
    <row r="28" spans="1:7" ht="31.5" x14ac:dyDescent="0.25">
      <c r="A28" s="6" t="s">
        <v>182</v>
      </c>
      <c r="B28" s="5" t="str">
        <f>'General Information'!$B$12</f>
        <v>Menu</v>
      </c>
      <c r="C28" s="5" t="s">
        <v>20</v>
      </c>
      <c r="D28" s="5"/>
      <c r="E28" s="5"/>
      <c r="F28" s="5"/>
      <c r="G28" s="17" t="s">
        <v>258</v>
      </c>
    </row>
    <row r="29" spans="1:7" ht="31.5" x14ac:dyDescent="0.25">
      <c r="A29" s="6" t="s">
        <v>183</v>
      </c>
      <c r="B29" s="5" t="str">
        <f>'General Information'!$B$13</f>
        <v>Menu</v>
      </c>
      <c r="C29" s="5" t="s">
        <v>20</v>
      </c>
      <c r="D29" s="5"/>
      <c r="E29" s="5"/>
      <c r="F29" s="5"/>
    </row>
    <row r="30" spans="1:7" x14ac:dyDescent="0.25">
      <c r="B30" s="5" t="str">
        <f>'General Information'!$B$14</f>
        <v xml:space="preserve"> </v>
      </c>
      <c r="C30" s="5"/>
      <c r="D30" s="5"/>
      <c r="E30" s="5"/>
      <c r="F30" s="5"/>
    </row>
    <row r="31" spans="1:7" x14ac:dyDescent="0.25">
      <c r="A31" s="6"/>
      <c r="B31" s="5" t="str">
        <f>'General Information'!$B$15</f>
        <v xml:space="preserve"> </v>
      </c>
      <c r="C31" s="5"/>
      <c r="D31" s="5"/>
      <c r="E31" s="5"/>
      <c r="F31" s="5"/>
    </row>
    <row r="32" spans="1:7" x14ac:dyDescent="0.25">
      <c r="A32" s="6"/>
      <c r="B32" s="5" t="str">
        <f>'General Information'!$B$16</f>
        <v xml:space="preserve"> </v>
      </c>
      <c r="C32" s="5"/>
      <c r="D32" s="5"/>
      <c r="E32" s="5"/>
      <c r="F32" s="5"/>
    </row>
    <row r="33" spans="1:7" x14ac:dyDescent="0.25">
      <c r="A33" s="6"/>
      <c r="B33" s="5" t="str">
        <f>'General Information'!$B$17</f>
        <v xml:space="preserve"> </v>
      </c>
      <c r="C33" s="5"/>
      <c r="D33" s="5"/>
      <c r="E33" s="5"/>
      <c r="F33" s="5"/>
    </row>
    <row r="34" spans="1:7" x14ac:dyDescent="0.25">
      <c r="A34" s="6"/>
      <c r="B34" s="5" t="str">
        <f>'General Information'!$B$18</f>
        <v xml:space="preserve"> </v>
      </c>
      <c r="C34" s="5"/>
      <c r="D34" s="5"/>
      <c r="E34" s="5"/>
      <c r="F34" s="5"/>
    </row>
    <row r="35" spans="1:7" x14ac:dyDescent="0.25">
      <c r="A35" s="6"/>
      <c r="B35" s="5" t="str">
        <f>'General Information'!$B$19</f>
        <v xml:space="preserve"> </v>
      </c>
      <c r="C35" s="5"/>
      <c r="D35" s="5"/>
      <c r="E35" s="5"/>
      <c r="F35" s="5"/>
    </row>
    <row r="36" spans="1:7" x14ac:dyDescent="0.25">
      <c r="A36" s="6"/>
      <c r="B36" s="5" t="str">
        <f>'General Information'!$B$20</f>
        <v xml:space="preserve"> </v>
      </c>
      <c r="C36" s="5"/>
      <c r="D36" s="5"/>
      <c r="E36" s="5"/>
      <c r="F36" s="5"/>
    </row>
    <row r="37" spans="1:7" x14ac:dyDescent="0.25">
      <c r="A37" s="6"/>
      <c r="B37" s="5" t="str">
        <f>'General Information'!$B$21</f>
        <v xml:space="preserve"> </v>
      </c>
      <c r="C37" s="5"/>
      <c r="D37" s="5"/>
      <c r="E37" s="5"/>
      <c r="F37" s="5"/>
    </row>
    <row r="38" spans="1:7" x14ac:dyDescent="0.25">
      <c r="A38" s="6"/>
      <c r="B38" s="5" t="str">
        <f>'General Information'!$B$22</f>
        <v xml:space="preserve"> </v>
      </c>
      <c r="C38" s="5"/>
      <c r="D38" s="5"/>
      <c r="E38" s="5"/>
      <c r="F38" s="5"/>
    </row>
    <row r="39" spans="1:7" x14ac:dyDescent="0.25">
      <c r="A39" s="6"/>
      <c r="B39" s="5" t="str">
        <f>'General Information'!$B$23</f>
        <v xml:space="preserve"> </v>
      </c>
      <c r="C39" s="5"/>
      <c r="D39" s="5"/>
      <c r="E39" s="5"/>
      <c r="F39" s="5"/>
    </row>
    <row r="40" spans="1:7" x14ac:dyDescent="0.25">
      <c r="A40" s="6"/>
      <c r="B40" s="5" t="str">
        <f>'General Information'!$B$24</f>
        <v xml:space="preserve"> </v>
      </c>
      <c r="C40" s="5"/>
      <c r="D40" s="5"/>
      <c r="E40" s="5"/>
      <c r="F40" s="5"/>
    </row>
    <row r="41" spans="1:7" x14ac:dyDescent="0.25">
      <c r="A41" s="12"/>
      <c r="B41" s="5" t="str">
        <f>'General Information'!$B$25</f>
        <v xml:space="preserve"> </v>
      </c>
      <c r="C41" s="5"/>
      <c r="D41" s="5"/>
      <c r="E41" s="5"/>
      <c r="F41" s="5"/>
    </row>
    <row r="42" spans="1:7" x14ac:dyDescent="0.25">
      <c r="A42" s="13" t="s">
        <v>29</v>
      </c>
      <c r="B42" s="2" t="s">
        <v>17</v>
      </c>
      <c r="C42" s="2">
        <f>COUNTIF(C27:C41,"*Yes*")</f>
        <v>0</v>
      </c>
      <c r="D42" s="2">
        <f t="shared" ref="D42:F42" si="3">COUNTIF(D27:D41,"*Yes*")</f>
        <v>0</v>
      </c>
      <c r="E42" s="2">
        <f t="shared" si="3"/>
        <v>0</v>
      </c>
      <c r="F42" s="2">
        <f t="shared" si="3"/>
        <v>0</v>
      </c>
    </row>
    <row r="43" spans="1:7" x14ac:dyDescent="0.25">
      <c r="B43" s="2" t="s">
        <v>27</v>
      </c>
      <c r="C43" s="2">
        <f>COUNTIF(C27:C41,"*No?")</f>
        <v>0</v>
      </c>
      <c r="D43" s="2">
        <f t="shared" ref="D43:F43" si="4">COUNTIF(D27:D41,"*No?")</f>
        <v>0</v>
      </c>
      <c r="E43" s="2">
        <f t="shared" si="4"/>
        <v>0</v>
      </c>
      <c r="F43" s="2">
        <f t="shared" si="4"/>
        <v>0</v>
      </c>
    </row>
    <row r="44" spans="1:7" x14ac:dyDescent="0.25">
      <c r="B44" s="2" t="s">
        <v>28</v>
      </c>
      <c r="C44" s="2">
        <f>COUNTIF(C27:C41,"Not?apply")</f>
        <v>3</v>
      </c>
      <c r="D44" s="2">
        <f t="shared" ref="D44:F44" si="5">COUNTIF(D27:D41,"Not?apply")</f>
        <v>0</v>
      </c>
      <c r="E44" s="2">
        <f t="shared" si="5"/>
        <v>0</v>
      </c>
      <c r="F44" s="2">
        <f t="shared" si="5"/>
        <v>0</v>
      </c>
    </row>
    <row r="45" spans="1:7" ht="18" x14ac:dyDescent="0.25">
      <c r="A45" s="10" t="s">
        <v>24</v>
      </c>
      <c r="B45" s="11" t="s">
        <v>16</v>
      </c>
      <c r="C45" s="11" t="s">
        <v>17</v>
      </c>
      <c r="D45" s="11" t="s">
        <v>17</v>
      </c>
      <c r="E45" s="11" t="s">
        <v>17</v>
      </c>
      <c r="F45" s="11" t="s">
        <v>17</v>
      </c>
    </row>
    <row r="46" spans="1:7" ht="31.5" x14ac:dyDescent="0.25">
      <c r="A46" s="6" t="s">
        <v>25</v>
      </c>
      <c r="B46" s="5" t="str">
        <f>'General Information'!$B$11</f>
        <v>Home</v>
      </c>
      <c r="C46" s="5" t="s">
        <v>20</v>
      </c>
      <c r="D46" s="5"/>
      <c r="E46" s="5"/>
      <c r="F46" s="5"/>
      <c r="G46" s="13" t="s">
        <v>184</v>
      </c>
    </row>
    <row r="47" spans="1:7" x14ac:dyDescent="0.25">
      <c r="A47" s="6"/>
      <c r="B47" s="5" t="str">
        <f>'General Information'!$B$12</f>
        <v>Menu</v>
      </c>
      <c r="C47" s="5" t="s">
        <v>20</v>
      </c>
      <c r="D47" s="5"/>
      <c r="E47" s="5"/>
      <c r="F47" s="5"/>
      <c r="G47" s="17" t="s">
        <v>259</v>
      </c>
    </row>
    <row r="48" spans="1:7" x14ac:dyDescent="0.25">
      <c r="A48" s="6"/>
      <c r="B48" s="5" t="str">
        <f>'General Information'!$B$13</f>
        <v>Menu</v>
      </c>
      <c r="C48" s="5"/>
      <c r="D48" s="5"/>
      <c r="E48" s="5"/>
      <c r="F48" s="5"/>
    </row>
    <row r="49" spans="1:6" x14ac:dyDescent="0.25">
      <c r="A49" s="6"/>
      <c r="B49" s="5" t="str">
        <f>'General Information'!$B$14</f>
        <v xml:space="preserve"> </v>
      </c>
      <c r="C49" s="5"/>
      <c r="D49" s="5"/>
      <c r="E49" s="5"/>
      <c r="F49" s="5"/>
    </row>
    <row r="50" spans="1:6" x14ac:dyDescent="0.25">
      <c r="A50" s="6"/>
      <c r="B50" s="5" t="str">
        <f>'General Information'!$B$15</f>
        <v xml:space="preserve"> </v>
      </c>
      <c r="C50" s="5"/>
      <c r="D50" s="5"/>
      <c r="E50" s="5"/>
      <c r="F50" s="5"/>
    </row>
    <row r="51" spans="1:6" x14ac:dyDescent="0.25">
      <c r="A51" s="6"/>
      <c r="B51" s="5" t="str">
        <f>'General Information'!$B$16</f>
        <v xml:space="preserve"> </v>
      </c>
      <c r="C51" s="5"/>
      <c r="D51" s="5"/>
      <c r="E51" s="5"/>
      <c r="F51" s="5"/>
    </row>
    <row r="52" spans="1:6" x14ac:dyDescent="0.25">
      <c r="A52" s="6"/>
      <c r="B52" s="5" t="str">
        <f>'General Information'!$B$17</f>
        <v xml:space="preserve"> </v>
      </c>
      <c r="C52" s="5"/>
      <c r="D52" s="5"/>
      <c r="E52" s="5"/>
      <c r="F52" s="5"/>
    </row>
    <row r="53" spans="1:6" x14ac:dyDescent="0.25">
      <c r="A53" s="6"/>
      <c r="B53" s="5" t="str">
        <f>'General Information'!$B$18</f>
        <v xml:space="preserve"> </v>
      </c>
      <c r="C53" s="5"/>
      <c r="D53" s="5"/>
      <c r="E53" s="5"/>
      <c r="F53" s="5"/>
    </row>
    <row r="54" spans="1:6" x14ac:dyDescent="0.25">
      <c r="A54" s="6"/>
      <c r="B54" s="5" t="str">
        <f>'General Information'!$B$19</f>
        <v xml:space="preserve"> </v>
      </c>
      <c r="C54" s="5"/>
      <c r="D54" s="5"/>
      <c r="E54" s="5"/>
      <c r="F54" s="5"/>
    </row>
    <row r="55" spans="1:6" x14ac:dyDescent="0.25">
      <c r="A55" s="6"/>
      <c r="B55" s="5" t="str">
        <f>'General Information'!$B$20</f>
        <v xml:space="preserve"> </v>
      </c>
      <c r="C55" s="5"/>
      <c r="D55" s="5"/>
      <c r="E55" s="5"/>
      <c r="F55" s="5"/>
    </row>
    <row r="56" spans="1:6" x14ac:dyDescent="0.25">
      <c r="A56" s="6"/>
      <c r="B56" s="5" t="str">
        <f>'General Information'!$B$21</f>
        <v xml:space="preserve"> </v>
      </c>
      <c r="C56" s="5"/>
      <c r="D56" s="5"/>
      <c r="E56" s="5"/>
      <c r="F56" s="5"/>
    </row>
    <row r="57" spans="1:6" x14ac:dyDescent="0.25">
      <c r="A57" s="6"/>
      <c r="B57" s="5" t="str">
        <f>'General Information'!$B$22</f>
        <v xml:space="preserve"> </v>
      </c>
      <c r="C57" s="5"/>
      <c r="D57" s="5"/>
      <c r="E57" s="5"/>
      <c r="F57" s="5"/>
    </row>
    <row r="58" spans="1:6" x14ac:dyDescent="0.25">
      <c r="A58" s="6"/>
      <c r="B58" s="5" t="str">
        <f>'General Information'!$B$23</f>
        <v xml:space="preserve"> </v>
      </c>
      <c r="C58" s="5"/>
      <c r="D58" s="5"/>
      <c r="E58" s="5"/>
      <c r="F58" s="5"/>
    </row>
    <row r="59" spans="1:6" x14ac:dyDescent="0.25">
      <c r="A59" s="6"/>
      <c r="B59" s="5" t="str">
        <f>'General Information'!$B$24</f>
        <v xml:space="preserve"> </v>
      </c>
      <c r="C59" s="5"/>
      <c r="D59" s="5"/>
      <c r="E59" s="5"/>
      <c r="F59" s="5"/>
    </row>
    <row r="60" spans="1:6" x14ac:dyDescent="0.25">
      <c r="A60" s="12"/>
      <c r="B60" s="5" t="str">
        <f>'General Information'!$B$25</f>
        <v xml:space="preserve"> </v>
      </c>
      <c r="C60" s="5"/>
      <c r="D60" s="5"/>
      <c r="E60" s="5"/>
      <c r="F60" s="5"/>
    </row>
    <row r="61" spans="1:6" x14ac:dyDescent="0.25">
      <c r="A61" s="13" t="s">
        <v>30</v>
      </c>
      <c r="B61" s="2" t="s">
        <v>17</v>
      </c>
      <c r="C61" s="2">
        <f>COUNTIF(C46:C60,"*Yes*")</f>
        <v>0</v>
      </c>
      <c r="D61" s="2">
        <f t="shared" ref="D61:F61" si="6">COUNTIF(D46:D60,"*Yes*")</f>
        <v>0</v>
      </c>
      <c r="E61" s="2">
        <f t="shared" si="6"/>
        <v>0</v>
      </c>
      <c r="F61" s="2">
        <f t="shared" si="6"/>
        <v>0</v>
      </c>
    </row>
    <row r="62" spans="1:6" x14ac:dyDescent="0.25">
      <c r="B62" s="2" t="s">
        <v>27</v>
      </c>
      <c r="C62" s="2">
        <f>COUNTIF(C46:C60,"*No?")</f>
        <v>0</v>
      </c>
      <c r="D62" s="2">
        <f t="shared" ref="D62:F62" si="7">COUNTIF(D46:D60,"*No?")</f>
        <v>0</v>
      </c>
      <c r="E62" s="2">
        <f t="shared" si="7"/>
        <v>0</v>
      </c>
      <c r="F62" s="2">
        <f t="shared" si="7"/>
        <v>0</v>
      </c>
    </row>
    <row r="63" spans="1:6" x14ac:dyDescent="0.25">
      <c r="B63" s="2" t="s">
        <v>28</v>
      </c>
      <c r="C63" s="2">
        <f>COUNTIF(C46:C60,"Not?apply")</f>
        <v>2</v>
      </c>
      <c r="D63" s="2">
        <f t="shared" ref="D63:F63" si="8">COUNTIF(D46:D60,"Not?apply")</f>
        <v>0</v>
      </c>
      <c r="E63" s="2">
        <f t="shared" si="8"/>
        <v>0</v>
      </c>
      <c r="F63" s="2">
        <f t="shared" si="8"/>
        <v>0</v>
      </c>
    </row>
    <row r="64" spans="1:6" ht="36" x14ac:dyDescent="0.25">
      <c r="A64" s="10" t="s">
        <v>31</v>
      </c>
      <c r="B64" s="11" t="s">
        <v>16</v>
      </c>
      <c r="C64" s="11" t="s">
        <v>17</v>
      </c>
      <c r="D64" s="11" t="s">
        <v>17</v>
      </c>
      <c r="E64" s="11" t="s">
        <v>17</v>
      </c>
      <c r="F64" s="11" t="s">
        <v>17</v>
      </c>
    </row>
    <row r="65" spans="1:7" ht="47.25" x14ac:dyDescent="0.25">
      <c r="A65" s="6" t="s">
        <v>32</v>
      </c>
      <c r="B65" s="5" t="str">
        <f>'General Information'!$B$11</f>
        <v>Home</v>
      </c>
      <c r="C65" s="5" t="s">
        <v>20</v>
      </c>
      <c r="D65" s="5"/>
      <c r="E65" s="5"/>
      <c r="F65" s="5"/>
      <c r="G65" s="13" t="s">
        <v>184</v>
      </c>
    </row>
    <row r="66" spans="1:7" x14ac:dyDescent="0.25">
      <c r="A66" s="6"/>
      <c r="B66" s="5" t="str">
        <f>'General Information'!$B$12</f>
        <v>Menu</v>
      </c>
      <c r="C66" s="5" t="s">
        <v>20</v>
      </c>
      <c r="D66" s="5"/>
      <c r="E66" s="5"/>
      <c r="F66" s="5"/>
      <c r="G66" s="17" t="s">
        <v>260</v>
      </c>
    </row>
    <row r="67" spans="1:7" x14ac:dyDescent="0.25">
      <c r="A67" s="6"/>
      <c r="B67" s="5" t="str">
        <f>'General Information'!$B$13</f>
        <v>Menu</v>
      </c>
      <c r="C67" s="5" t="s">
        <v>20</v>
      </c>
      <c r="D67" s="5"/>
      <c r="E67" s="5"/>
      <c r="F67" s="5"/>
      <c r="G67" s="53" t="s">
        <v>261</v>
      </c>
    </row>
    <row r="68" spans="1:7" x14ac:dyDescent="0.25">
      <c r="A68" s="6"/>
      <c r="B68" s="5" t="str">
        <f>'General Information'!$B$14</f>
        <v xml:space="preserve"> </v>
      </c>
      <c r="C68" s="5"/>
      <c r="D68" s="5"/>
      <c r="E68" s="5"/>
      <c r="F68" s="5"/>
    </row>
    <row r="69" spans="1:7" x14ac:dyDescent="0.25">
      <c r="A69" s="6"/>
      <c r="B69" s="5" t="str">
        <f>'General Information'!$B$15</f>
        <v xml:space="preserve"> </v>
      </c>
      <c r="C69" s="5"/>
      <c r="D69" s="5"/>
      <c r="E69" s="5"/>
      <c r="F69" s="5"/>
    </row>
    <row r="70" spans="1:7" x14ac:dyDescent="0.25">
      <c r="A70" s="6"/>
      <c r="B70" s="5" t="str">
        <f>'General Information'!$B$16</f>
        <v xml:space="preserve"> </v>
      </c>
      <c r="C70" s="5"/>
      <c r="D70" s="5"/>
      <c r="E70" s="5"/>
      <c r="F70" s="5"/>
    </row>
    <row r="71" spans="1:7" x14ac:dyDescent="0.25">
      <c r="A71" s="6"/>
      <c r="B71" s="5" t="str">
        <f>'General Information'!$B$17</f>
        <v xml:space="preserve"> </v>
      </c>
      <c r="C71" s="5"/>
      <c r="D71" s="5"/>
      <c r="E71" s="5"/>
      <c r="F71" s="5"/>
    </row>
    <row r="72" spans="1:7" x14ac:dyDescent="0.25">
      <c r="A72" s="6"/>
      <c r="B72" s="5" t="str">
        <f>'General Information'!$B$18</f>
        <v xml:space="preserve"> </v>
      </c>
      <c r="C72" s="5"/>
      <c r="D72" s="5"/>
      <c r="E72" s="5"/>
      <c r="F72" s="5"/>
    </row>
    <row r="73" spans="1:7" x14ac:dyDescent="0.25">
      <c r="A73" s="6"/>
      <c r="B73" s="5" t="str">
        <f>'General Information'!$B$19</f>
        <v xml:space="preserve"> </v>
      </c>
      <c r="C73" s="5"/>
      <c r="D73" s="5"/>
      <c r="E73" s="5"/>
      <c r="F73" s="5"/>
    </row>
    <row r="74" spans="1:7" x14ac:dyDescent="0.25">
      <c r="A74" s="6"/>
      <c r="B74" s="5" t="str">
        <f>'General Information'!$B$20</f>
        <v xml:space="preserve"> </v>
      </c>
      <c r="C74" s="5"/>
      <c r="D74" s="5"/>
      <c r="E74" s="5"/>
      <c r="F74" s="5"/>
    </row>
    <row r="75" spans="1:7" x14ac:dyDescent="0.25">
      <c r="A75" s="6"/>
      <c r="B75" s="5" t="str">
        <f>'General Information'!$B$21</f>
        <v xml:space="preserve"> </v>
      </c>
      <c r="C75" s="5"/>
      <c r="D75" s="5"/>
      <c r="E75" s="5"/>
      <c r="F75" s="5"/>
    </row>
    <row r="76" spans="1:7" x14ac:dyDescent="0.25">
      <c r="A76" s="6"/>
      <c r="B76" s="5" t="str">
        <f>'General Information'!$B$22</f>
        <v xml:space="preserve"> </v>
      </c>
      <c r="C76" s="5"/>
      <c r="D76" s="5"/>
      <c r="E76" s="5"/>
      <c r="F76" s="5"/>
    </row>
    <row r="77" spans="1:7" x14ac:dyDescent="0.25">
      <c r="A77" s="6"/>
      <c r="B77" s="5" t="str">
        <f>'General Information'!$B$23</f>
        <v xml:space="preserve"> </v>
      </c>
      <c r="C77" s="5"/>
      <c r="D77" s="5"/>
      <c r="E77" s="5"/>
      <c r="F77" s="5"/>
    </row>
    <row r="78" spans="1:7" x14ac:dyDescent="0.25">
      <c r="A78" s="6"/>
      <c r="B78" s="5" t="str">
        <f>'General Information'!$B$24</f>
        <v xml:space="preserve"> </v>
      </c>
      <c r="C78" s="5"/>
      <c r="D78" s="5"/>
      <c r="E78" s="5"/>
      <c r="F78" s="5"/>
    </row>
    <row r="79" spans="1:7" x14ac:dyDescent="0.25">
      <c r="A79" s="12"/>
      <c r="B79" s="5" t="str">
        <f>'General Information'!$B$25</f>
        <v xml:space="preserve"> </v>
      </c>
      <c r="C79" s="5"/>
      <c r="D79" s="5"/>
      <c r="E79" s="5"/>
      <c r="F79" s="5"/>
    </row>
    <row r="80" spans="1:7" x14ac:dyDescent="0.25">
      <c r="A80" s="13" t="s">
        <v>33</v>
      </c>
      <c r="B80" s="2" t="s">
        <v>17</v>
      </c>
      <c r="C80" s="2">
        <f>COUNTIF(C65:C79,"*Yes*")</f>
        <v>0</v>
      </c>
      <c r="D80" s="2">
        <f t="shared" ref="D80:F80" si="9">COUNTIF(D65:D79,"*Yes*")</f>
        <v>0</v>
      </c>
      <c r="E80" s="2">
        <f t="shared" si="9"/>
        <v>0</v>
      </c>
      <c r="F80" s="2">
        <f t="shared" si="9"/>
        <v>0</v>
      </c>
    </row>
    <row r="81" spans="1:7" x14ac:dyDescent="0.25">
      <c r="B81" s="2" t="s">
        <v>27</v>
      </c>
      <c r="C81" s="2">
        <f>COUNTIF(C65:C79,"*No?")</f>
        <v>0</v>
      </c>
      <c r="D81" s="2">
        <f t="shared" ref="D81:F81" si="10">COUNTIF(D65:D79,"*No?")</f>
        <v>0</v>
      </c>
      <c r="E81" s="2">
        <f t="shared" si="10"/>
        <v>0</v>
      </c>
      <c r="F81" s="2">
        <f t="shared" si="10"/>
        <v>0</v>
      </c>
    </row>
    <row r="82" spans="1:7" x14ac:dyDescent="0.25">
      <c r="B82" s="2" t="s">
        <v>28</v>
      </c>
      <c r="C82" s="2">
        <f>COUNTIF(C65:C79,"Not?apply")</f>
        <v>3</v>
      </c>
      <c r="D82" s="2">
        <f t="shared" ref="D82:F82" si="11">COUNTIF(D65:D79,"Not?apply")</f>
        <v>0</v>
      </c>
      <c r="E82" s="2">
        <f t="shared" si="11"/>
        <v>0</v>
      </c>
      <c r="F82" s="2">
        <f t="shared" si="11"/>
        <v>0</v>
      </c>
    </row>
    <row r="83" spans="1:7" ht="18" x14ac:dyDescent="0.25">
      <c r="A83" s="10" t="s">
        <v>34</v>
      </c>
      <c r="B83" s="11" t="s">
        <v>16</v>
      </c>
      <c r="C83" s="11" t="s">
        <v>17</v>
      </c>
      <c r="D83" s="11" t="s">
        <v>17</v>
      </c>
      <c r="E83" s="11" t="s">
        <v>17</v>
      </c>
      <c r="F83" s="11" t="s">
        <v>17</v>
      </c>
    </row>
    <row r="84" spans="1:7" ht="42" customHeight="1" x14ac:dyDescent="0.25">
      <c r="A84" s="14" t="s">
        <v>35</v>
      </c>
      <c r="B84" s="5" t="str">
        <f>'General Information'!$B$11</f>
        <v>Home</v>
      </c>
      <c r="C84" s="5" t="s">
        <v>18</v>
      </c>
      <c r="D84" s="5"/>
      <c r="E84" s="5"/>
      <c r="F84" s="5"/>
      <c r="G84" s="13" t="s">
        <v>184</v>
      </c>
    </row>
    <row r="85" spans="1:7" x14ac:dyDescent="0.25">
      <c r="A85" s="6"/>
      <c r="B85" s="5" t="str">
        <f>'General Information'!$B$12</f>
        <v>Menu</v>
      </c>
      <c r="C85" s="5" t="s">
        <v>18</v>
      </c>
      <c r="D85" s="5"/>
      <c r="E85" s="5"/>
      <c r="F85" s="5"/>
      <c r="G85" s="17" t="s">
        <v>262</v>
      </c>
    </row>
    <row r="86" spans="1:7" x14ac:dyDescent="0.25">
      <c r="A86" s="6"/>
      <c r="B86" s="5" t="str">
        <f>'General Information'!$B$13</f>
        <v>Menu</v>
      </c>
      <c r="C86" s="5" t="s">
        <v>18</v>
      </c>
      <c r="D86" s="5"/>
      <c r="E86" s="5"/>
      <c r="F86" s="5"/>
      <c r="G86" s="53" t="s">
        <v>1</v>
      </c>
    </row>
    <row r="87" spans="1:7" x14ac:dyDescent="0.25">
      <c r="A87" s="6"/>
      <c r="B87" s="5" t="str">
        <f>'General Information'!$B$14</f>
        <v xml:space="preserve"> </v>
      </c>
      <c r="C87" s="5"/>
      <c r="D87" s="5"/>
      <c r="E87" s="5"/>
      <c r="F87" s="5"/>
    </row>
    <row r="88" spans="1:7" x14ac:dyDescent="0.25">
      <c r="A88" s="6"/>
      <c r="B88" s="5" t="str">
        <f>'General Information'!$B$15</f>
        <v xml:space="preserve"> </v>
      </c>
      <c r="C88" s="5"/>
      <c r="D88" s="5"/>
      <c r="E88" s="5"/>
      <c r="F88" s="5"/>
    </row>
    <row r="89" spans="1:7" x14ac:dyDescent="0.25">
      <c r="A89" s="6"/>
      <c r="B89" s="5" t="str">
        <f>'General Information'!$B$16</f>
        <v xml:space="preserve"> </v>
      </c>
      <c r="C89" s="5"/>
      <c r="D89" s="5"/>
      <c r="E89" s="5"/>
      <c r="F89" s="5"/>
    </row>
    <row r="90" spans="1:7" x14ac:dyDescent="0.25">
      <c r="A90" s="6"/>
      <c r="B90" s="5" t="str">
        <f>'General Information'!$B$17</f>
        <v xml:space="preserve"> </v>
      </c>
      <c r="C90" s="5"/>
      <c r="D90" s="5"/>
      <c r="E90" s="5"/>
      <c r="F90" s="5"/>
    </row>
    <row r="91" spans="1:7" x14ac:dyDescent="0.25">
      <c r="A91" s="6"/>
      <c r="B91" s="5" t="str">
        <f>'General Information'!$B$18</f>
        <v xml:space="preserve"> </v>
      </c>
      <c r="C91" s="5"/>
      <c r="D91" s="5"/>
      <c r="E91" s="5"/>
      <c r="F91" s="5"/>
    </row>
    <row r="92" spans="1:7" x14ac:dyDescent="0.25">
      <c r="A92" s="6"/>
      <c r="B92" s="5" t="str">
        <f>'General Information'!$B$19</f>
        <v xml:space="preserve"> </v>
      </c>
      <c r="C92" s="5"/>
      <c r="D92" s="5"/>
      <c r="E92" s="5"/>
      <c r="F92" s="5"/>
    </row>
    <row r="93" spans="1:7" x14ac:dyDescent="0.25">
      <c r="A93" s="6"/>
      <c r="B93" s="5" t="str">
        <f>'General Information'!$B$20</f>
        <v xml:space="preserve"> </v>
      </c>
      <c r="C93" s="5"/>
      <c r="D93" s="5"/>
      <c r="E93" s="5"/>
      <c r="F93" s="5"/>
    </row>
    <row r="94" spans="1:7" x14ac:dyDescent="0.25">
      <c r="A94" s="6"/>
      <c r="B94" s="5" t="str">
        <f>'General Information'!$B$21</f>
        <v xml:space="preserve"> </v>
      </c>
      <c r="C94" s="5"/>
      <c r="D94" s="5"/>
      <c r="E94" s="5"/>
      <c r="F94" s="5"/>
    </row>
    <row r="95" spans="1:7" x14ac:dyDescent="0.25">
      <c r="A95" s="6"/>
      <c r="B95" s="5" t="str">
        <f>'General Information'!$B$22</f>
        <v xml:space="preserve"> </v>
      </c>
      <c r="C95" s="5"/>
      <c r="D95" s="5"/>
      <c r="E95" s="5"/>
      <c r="F95" s="5"/>
    </row>
    <row r="96" spans="1:7" x14ac:dyDescent="0.25">
      <c r="A96" s="6"/>
      <c r="B96" s="5" t="str">
        <f>'General Information'!$B$23</f>
        <v xml:space="preserve"> </v>
      </c>
      <c r="C96" s="5"/>
      <c r="D96" s="5"/>
      <c r="E96" s="5"/>
      <c r="F96" s="5"/>
    </row>
    <row r="97" spans="1:7" x14ac:dyDescent="0.25">
      <c r="A97" s="6"/>
      <c r="B97" s="5" t="str">
        <f>'General Information'!$B$24</f>
        <v xml:space="preserve"> </v>
      </c>
      <c r="C97" s="5"/>
      <c r="D97" s="5"/>
      <c r="E97" s="5"/>
      <c r="F97" s="5"/>
    </row>
    <row r="98" spans="1:7" x14ac:dyDescent="0.25">
      <c r="A98" s="12"/>
      <c r="B98" s="5" t="str">
        <f>'General Information'!$B$25</f>
        <v xml:space="preserve"> </v>
      </c>
      <c r="C98" s="5"/>
      <c r="D98" s="5"/>
      <c r="E98" s="5"/>
      <c r="F98" s="5"/>
    </row>
    <row r="99" spans="1:7" x14ac:dyDescent="0.25">
      <c r="A99" s="13" t="s">
        <v>36</v>
      </c>
      <c r="B99" s="2" t="s">
        <v>17</v>
      </c>
      <c r="C99" s="2">
        <f>COUNTIF(C84:C98,"*Yes*")</f>
        <v>3</v>
      </c>
      <c r="D99" s="2">
        <f t="shared" ref="D99:F99" si="12">COUNTIF(D84:D98,"*Yes*")</f>
        <v>0</v>
      </c>
      <c r="E99" s="2">
        <f t="shared" si="12"/>
        <v>0</v>
      </c>
      <c r="F99" s="2">
        <f t="shared" si="12"/>
        <v>0</v>
      </c>
    </row>
    <row r="100" spans="1:7" x14ac:dyDescent="0.25">
      <c r="B100" s="2" t="s">
        <v>27</v>
      </c>
      <c r="C100" s="2">
        <f>COUNTIF(C84:C98,"*No?")</f>
        <v>0</v>
      </c>
      <c r="D100" s="2">
        <f t="shared" ref="D100:F100" si="13">COUNTIF(D84:D98,"*No?")</f>
        <v>0</v>
      </c>
      <c r="E100" s="2">
        <f t="shared" si="13"/>
        <v>0</v>
      </c>
      <c r="F100" s="2">
        <f t="shared" si="13"/>
        <v>0</v>
      </c>
    </row>
    <row r="101" spans="1:7" x14ac:dyDescent="0.25">
      <c r="B101" s="2" t="s">
        <v>28</v>
      </c>
      <c r="C101" s="2">
        <f>COUNTIF(C84:C98,"Not?apply")</f>
        <v>0</v>
      </c>
      <c r="D101" s="2">
        <f t="shared" ref="D101:F101" si="14">COUNTIF(D84:D98,"Not?apply")</f>
        <v>0</v>
      </c>
      <c r="E101" s="2">
        <f t="shared" si="14"/>
        <v>0</v>
      </c>
      <c r="F101" s="2">
        <f t="shared" si="14"/>
        <v>0</v>
      </c>
    </row>
    <row r="102" spans="1:7" ht="18" x14ac:dyDescent="0.25">
      <c r="A102" s="10" t="s">
        <v>37</v>
      </c>
      <c r="B102" s="11" t="s">
        <v>16</v>
      </c>
      <c r="C102" s="11" t="s">
        <v>17</v>
      </c>
      <c r="D102" s="11" t="s">
        <v>17</v>
      </c>
      <c r="E102" s="11" t="s">
        <v>17</v>
      </c>
      <c r="F102" s="11" t="s">
        <v>17</v>
      </c>
    </row>
    <row r="103" spans="1:7" ht="31.5" x14ac:dyDescent="0.25">
      <c r="A103" s="14" t="s">
        <v>38</v>
      </c>
      <c r="B103" s="5" t="str">
        <f>'General Information'!$B$11</f>
        <v>Home</v>
      </c>
      <c r="C103" s="5" t="s">
        <v>18</v>
      </c>
      <c r="D103" s="5"/>
      <c r="E103" s="5"/>
      <c r="F103" s="5"/>
      <c r="G103" s="13" t="s">
        <v>184</v>
      </c>
    </row>
    <row r="104" spans="1:7" x14ac:dyDescent="0.25">
      <c r="A104" s="6"/>
      <c r="B104" s="5" t="str">
        <f>'General Information'!$B$12</f>
        <v>Menu</v>
      </c>
      <c r="C104" s="5" t="s">
        <v>18</v>
      </c>
      <c r="D104" s="5"/>
      <c r="E104" s="5"/>
      <c r="F104" s="5"/>
      <c r="G104" s="17" t="s">
        <v>263</v>
      </c>
    </row>
    <row r="105" spans="1:7" x14ac:dyDescent="0.25">
      <c r="A105" s="6"/>
      <c r="B105" s="5" t="str">
        <f>'General Information'!$B$13</f>
        <v>Menu</v>
      </c>
      <c r="C105" s="5" t="s">
        <v>18</v>
      </c>
      <c r="D105" s="5"/>
      <c r="E105" s="5"/>
      <c r="F105" s="5"/>
    </row>
    <row r="106" spans="1:7" x14ac:dyDescent="0.25">
      <c r="A106" s="6"/>
      <c r="B106" s="5" t="str">
        <f>'General Information'!$B$14</f>
        <v xml:space="preserve"> </v>
      </c>
      <c r="C106" s="5"/>
      <c r="D106" s="5"/>
      <c r="E106" s="5"/>
      <c r="F106" s="5"/>
    </row>
    <row r="107" spans="1:7" x14ac:dyDescent="0.25">
      <c r="A107" s="6"/>
      <c r="B107" s="5" t="str">
        <f>'General Information'!$B$15</f>
        <v xml:space="preserve"> </v>
      </c>
      <c r="C107" s="5"/>
      <c r="D107" s="5"/>
      <c r="E107" s="5"/>
      <c r="F107" s="5"/>
    </row>
    <row r="108" spans="1:7" x14ac:dyDescent="0.25">
      <c r="A108" s="6"/>
      <c r="B108" s="5" t="str">
        <f>'General Information'!$B$16</f>
        <v xml:space="preserve"> </v>
      </c>
      <c r="C108" s="5"/>
      <c r="D108" s="5"/>
      <c r="E108" s="5"/>
      <c r="F108" s="5"/>
    </row>
    <row r="109" spans="1:7" x14ac:dyDescent="0.25">
      <c r="A109" s="6"/>
      <c r="B109" s="5" t="str">
        <f>'General Information'!$B$17</f>
        <v xml:space="preserve"> </v>
      </c>
      <c r="C109" s="5"/>
      <c r="D109" s="5"/>
      <c r="E109" s="5"/>
      <c r="F109" s="5"/>
    </row>
    <row r="110" spans="1:7" x14ac:dyDescent="0.25">
      <c r="A110" s="6"/>
      <c r="B110" s="5" t="str">
        <f>'General Information'!$B$18</f>
        <v xml:space="preserve"> </v>
      </c>
      <c r="C110" s="5"/>
      <c r="D110" s="5"/>
      <c r="E110" s="5"/>
      <c r="F110" s="5"/>
    </row>
    <row r="111" spans="1:7" x14ac:dyDescent="0.25">
      <c r="A111" s="6"/>
      <c r="B111" s="5" t="str">
        <f>'General Information'!$B$19</f>
        <v xml:space="preserve"> </v>
      </c>
      <c r="C111" s="5"/>
      <c r="D111" s="5"/>
      <c r="E111" s="5"/>
      <c r="F111" s="5"/>
    </row>
    <row r="112" spans="1:7" x14ac:dyDescent="0.25">
      <c r="A112" s="6"/>
      <c r="B112" s="5" t="str">
        <f>'General Information'!$B$20</f>
        <v xml:space="preserve"> </v>
      </c>
      <c r="C112" s="5"/>
      <c r="D112" s="5"/>
      <c r="E112" s="5"/>
      <c r="F112" s="5"/>
    </row>
    <row r="113" spans="1:7" x14ac:dyDescent="0.25">
      <c r="A113" s="6"/>
      <c r="B113" s="5" t="str">
        <f>'General Information'!$B$21</f>
        <v xml:space="preserve"> </v>
      </c>
      <c r="C113" s="5"/>
      <c r="D113" s="5"/>
      <c r="E113" s="5"/>
      <c r="F113" s="5"/>
    </row>
    <row r="114" spans="1:7" x14ac:dyDescent="0.25">
      <c r="A114" s="6"/>
      <c r="B114" s="5" t="str">
        <f>'General Information'!$B$22</f>
        <v xml:space="preserve"> </v>
      </c>
      <c r="C114" s="5"/>
      <c r="D114" s="5"/>
      <c r="E114" s="5"/>
      <c r="F114" s="5"/>
    </row>
    <row r="115" spans="1:7" x14ac:dyDescent="0.25">
      <c r="A115" s="6"/>
      <c r="B115" s="5" t="str">
        <f>'General Information'!$B$23</f>
        <v xml:space="preserve"> </v>
      </c>
      <c r="C115" s="5"/>
      <c r="D115" s="5"/>
      <c r="E115" s="5"/>
      <c r="F115" s="5"/>
    </row>
    <row r="116" spans="1:7" x14ac:dyDescent="0.25">
      <c r="A116" s="6"/>
      <c r="B116" s="5" t="str">
        <f>'General Information'!$B$24</f>
        <v xml:space="preserve"> </v>
      </c>
      <c r="C116" s="5"/>
      <c r="D116" s="5"/>
      <c r="E116" s="5"/>
      <c r="F116" s="5"/>
    </row>
    <row r="117" spans="1:7" x14ac:dyDescent="0.25">
      <c r="A117" s="12"/>
      <c r="B117" s="5" t="str">
        <f>'General Information'!$B$25</f>
        <v xml:space="preserve"> </v>
      </c>
      <c r="C117" s="5"/>
      <c r="D117" s="5"/>
      <c r="E117" s="5"/>
      <c r="F117" s="5"/>
    </row>
    <row r="118" spans="1:7" x14ac:dyDescent="0.25">
      <c r="A118" s="13" t="s">
        <v>42</v>
      </c>
      <c r="B118" s="2" t="s">
        <v>17</v>
      </c>
      <c r="C118" s="2">
        <f>COUNTIF(C103:C117,"*Yes*")</f>
        <v>3</v>
      </c>
      <c r="D118" s="2">
        <f t="shared" ref="D118:F118" si="15">COUNTIF(D103:D117,"*Yes*")</f>
        <v>0</v>
      </c>
      <c r="E118" s="2">
        <f t="shared" si="15"/>
        <v>0</v>
      </c>
      <c r="F118" s="2">
        <f t="shared" si="15"/>
        <v>0</v>
      </c>
    </row>
    <row r="119" spans="1:7" x14ac:dyDescent="0.25">
      <c r="B119" s="2" t="s">
        <v>27</v>
      </c>
      <c r="C119" s="2">
        <f>COUNTIF(C103:C117,"*No?")</f>
        <v>0</v>
      </c>
      <c r="D119" s="2">
        <f t="shared" ref="D119:F119" si="16">COUNTIF(D103:D117,"*No?")</f>
        <v>0</v>
      </c>
      <c r="E119" s="2">
        <f t="shared" si="16"/>
        <v>0</v>
      </c>
      <c r="F119" s="2">
        <f t="shared" si="16"/>
        <v>0</v>
      </c>
    </row>
    <row r="120" spans="1:7" x14ac:dyDescent="0.25">
      <c r="B120" s="2" t="s">
        <v>28</v>
      </c>
      <c r="C120" s="2">
        <f>COUNTIF(C103:C117,"Not?apply")</f>
        <v>0</v>
      </c>
      <c r="D120" s="2">
        <f t="shared" ref="D120:F120" si="17">COUNTIF(D103:D117,"Not?apply")</f>
        <v>0</v>
      </c>
      <c r="E120" s="2">
        <f t="shared" si="17"/>
        <v>0</v>
      </c>
      <c r="F120" s="2">
        <f t="shared" si="17"/>
        <v>0</v>
      </c>
    </row>
    <row r="121" spans="1:7" ht="18" x14ac:dyDescent="0.25">
      <c r="A121" s="10" t="s">
        <v>39</v>
      </c>
      <c r="B121" s="11" t="s">
        <v>16</v>
      </c>
      <c r="C121" s="11" t="s">
        <v>17</v>
      </c>
      <c r="D121" s="11" t="s">
        <v>17</v>
      </c>
      <c r="E121" s="11" t="s">
        <v>17</v>
      </c>
      <c r="F121" s="11" t="s">
        <v>17</v>
      </c>
    </row>
    <row r="122" spans="1:7" ht="47.25" x14ac:dyDescent="0.25">
      <c r="A122" s="14" t="s">
        <v>40</v>
      </c>
      <c r="B122" s="5" t="str">
        <f>'General Information'!$B$11</f>
        <v>Home</v>
      </c>
      <c r="C122" s="5" t="s">
        <v>18</v>
      </c>
      <c r="D122" s="5"/>
      <c r="E122" s="5"/>
      <c r="F122" s="5"/>
      <c r="G122" s="13" t="s">
        <v>184</v>
      </c>
    </row>
    <row r="123" spans="1:7" ht="31.5" x14ac:dyDescent="0.25">
      <c r="A123" s="6"/>
      <c r="B123" s="5" t="str">
        <f>'General Information'!$B$12</f>
        <v>Menu</v>
      </c>
      <c r="C123" s="5" t="s">
        <v>18</v>
      </c>
      <c r="D123" s="5"/>
      <c r="E123" s="5"/>
      <c r="F123" s="5"/>
      <c r="G123" s="17" t="s">
        <v>264</v>
      </c>
    </row>
    <row r="124" spans="1:7" x14ac:dyDescent="0.25">
      <c r="A124" s="6"/>
      <c r="B124" s="5" t="str">
        <f>'General Information'!$B$13</f>
        <v>Menu</v>
      </c>
      <c r="C124" s="5" t="s">
        <v>18</v>
      </c>
      <c r="D124" s="5"/>
      <c r="E124" s="5"/>
      <c r="F124" s="5"/>
      <c r="G124" s="53" t="s">
        <v>265</v>
      </c>
    </row>
    <row r="125" spans="1:7" x14ac:dyDescent="0.25">
      <c r="A125" s="6"/>
      <c r="B125" s="5" t="str">
        <f>'General Information'!$B$14</f>
        <v xml:space="preserve"> </v>
      </c>
      <c r="C125" s="5"/>
      <c r="D125" s="5"/>
      <c r="E125" s="5"/>
      <c r="F125" s="5"/>
    </row>
    <row r="126" spans="1:7" x14ac:dyDescent="0.25">
      <c r="A126" s="6"/>
      <c r="B126" s="5" t="str">
        <f>'General Information'!$B$15</f>
        <v xml:space="preserve"> </v>
      </c>
      <c r="C126" s="5"/>
      <c r="D126" s="5"/>
      <c r="E126" s="5"/>
      <c r="F126" s="5"/>
    </row>
    <row r="127" spans="1:7" x14ac:dyDescent="0.25">
      <c r="A127" s="6"/>
      <c r="B127" s="5" t="str">
        <f>'General Information'!$B$16</f>
        <v xml:space="preserve"> </v>
      </c>
      <c r="C127" s="5"/>
      <c r="D127" s="5"/>
      <c r="E127" s="5"/>
      <c r="F127" s="5"/>
    </row>
    <row r="128" spans="1:7" x14ac:dyDescent="0.25">
      <c r="A128" s="6"/>
      <c r="B128" s="5" t="str">
        <f>'General Information'!$B$17</f>
        <v xml:space="preserve"> </v>
      </c>
      <c r="C128" s="5"/>
      <c r="D128" s="5"/>
      <c r="E128" s="5"/>
      <c r="F128" s="5"/>
    </row>
    <row r="129" spans="1:7" x14ac:dyDescent="0.25">
      <c r="A129" s="6"/>
      <c r="B129" s="5" t="str">
        <f>'General Information'!$B$18</f>
        <v xml:space="preserve"> </v>
      </c>
      <c r="C129" s="5"/>
      <c r="D129" s="5"/>
      <c r="E129" s="5"/>
      <c r="F129" s="5"/>
    </row>
    <row r="130" spans="1:7" x14ac:dyDescent="0.25">
      <c r="A130" s="6"/>
      <c r="B130" s="5" t="str">
        <f>'General Information'!$B$19</f>
        <v xml:space="preserve"> </v>
      </c>
      <c r="C130" s="5"/>
      <c r="D130" s="5"/>
      <c r="E130" s="5"/>
      <c r="F130" s="5"/>
    </row>
    <row r="131" spans="1:7" x14ac:dyDescent="0.25">
      <c r="A131" s="6"/>
      <c r="B131" s="5" t="str">
        <f>'General Information'!$B$20</f>
        <v xml:space="preserve"> </v>
      </c>
      <c r="C131" s="5"/>
      <c r="D131" s="5"/>
      <c r="E131" s="5"/>
      <c r="F131" s="5"/>
    </row>
    <row r="132" spans="1:7" x14ac:dyDescent="0.25">
      <c r="A132" s="6"/>
      <c r="B132" s="5" t="str">
        <f>'General Information'!$B$21</f>
        <v xml:space="preserve"> </v>
      </c>
      <c r="C132" s="5"/>
      <c r="D132" s="5"/>
      <c r="E132" s="5"/>
      <c r="F132" s="5"/>
    </row>
    <row r="133" spans="1:7" x14ac:dyDescent="0.25">
      <c r="A133" s="6"/>
      <c r="B133" s="5" t="str">
        <f>'General Information'!$B$22</f>
        <v xml:space="preserve"> </v>
      </c>
      <c r="C133" s="5"/>
      <c r="D133" s="5"/>
      <c r="E133" s="5"/>
      <c r="F133" s="5"/>
    </row>
    <row r="134" spans="1:7" x14ac:dyDescent="0.25">
      <c r="A134" s="6"/>
      <c r="B134" s="5" t="str">
        <f>'General Information'!$B$23</f>
        <v xml:space="preserve"> </v>
      </c>
      <c r="C134" s="5"/>
      <c r="D134" s="5"/>
      <c r="E134" s="5"/>
      <c r="F134" s="5"/>
    </row>
    <row r="135" spans="1:7" x14ac:dyDescent="0.25">
      <c r="A135" s="6"/>
      <c r="B135" s="5" t="str">
        <f>'General Information'!$B$24</f>
        <v xml:space="preserve"> </v>
      </c>
      <c r="C135" s="5"/>
      <c r="D135" s="5"/>
      <c r="E135" s="5"/>
      <c r="F135" s="5"/>
    </row>
    <row r="136" spans="1:7" x14ac:dyDescent="0.25">
      <c r="A136" s="12"/>
      <c r="B136" s="5" t="str">
        <f>'General Information'!$B$25</f>
        <v xml:space="preserve"> </v>
      </c>
      <c r="C136" s="5"/>
      <c r="D136" s="5"/>
      <c r="E136" s="5"/>
      <c r="F136" s="5"/>
    </row>
    <row r="137" spans="1:7" x14ac:dyDescent="0.25">
      <c r="A137" s="13" t="s">
        <v>41</v>
      </c>
      <c r="B137" s="2" t="s">
        <v>17</v>
      </c>
      <c r="C137" s="2">
        <f>COUNTIF(C122:C136,"*Yes*")</f>
        <v>3</v>
      </c>
      <c r="D137" s="2">
        <f t="shared" ref="D137:F137" si="18">COUNTIF(D122:D136,"*Yes*")</f>
        <v>0</v>
      </c>
      <c r="E137" s="2">
        <f t="shared" si="18"/>
        <v>0</v>
      </c>
      <c r="F137" s="2">
        <f t="shared" si="18"/>
        <v>0</v>
      </c>
    </row>
    <row r="138" spans="1:7" x14ac:dyDescent="0.25">
      <c r="B138" s="2" t="s">
        <v>27</v>
      </c>
      <c r="C138" s="2">
        <f>COUNTIF(C122:C136,"*No?")</f>
        <v>0</v>
      </c>
      <c r="D138" s="2">
        <f t="shared" ref="D138:F138" si="19">COUNTIF(D122:D136,"*No?")</f>
        <v>0</v>
      </c>
      <c r="E138" s="2">
        <f t="shared" si="19"/>
        <v>0</v>
      </c>
      <c r="F138" s="2">
        <f t="shared" si="19"/>
        <v>0</v>
      </c>
    </row>
    <row r="139" spans="1:7" x14ac:dyDescent="0.25">
      <c r="B139" s="2" t="s">
        <v>28</v>
      </c>
      <c r="C139" s="2">
        <f>COUNTIF(C122:C136,"Not?apply")</f>
        <v>0</v>
      </c>
      <c r="D139" s="2">
        <f t="shared" ref="D139:F139" si="20">COUNTIF(D122:D136,"Not?apply")</f>
        <v>0</v>
      </c>
      <c r="E139" s="2">
        <f t="shared" si="20"/>
        <v>0</v>
      </c>
      <c r="F139" s="2">
        <f t="shared" si="20"/>
        <v>0</v>
      </c>
    </row>
    <row r="140" spans="1:7" ht="18" x14ac:dyDescent="0.25">
      <c r="A140" s="10" t="s">
        <v>43</v>
      </c>
      <c r="B140" s="11" t="s">
        <v>16</v>
      </c>
      <c r="C140" s="11" t="s">
        <v>17</v>
      </c>
      <c r="D140" s="11" t="s">
        <v>17</v>
      </c>
      <c r="E140" s="11" t="s">
        <v>17</v>
      </c>
      <c r="F140" s="11" t="s">
        <v>17</v>
      </c>
    </row>
    <row r="141" spans="1:7" ht="47.25" x14ac:dyDescent="0.25">
      <c r="A141" s="14" t="s">
        <v>44</v>
      </c>
      <c r="B141" s="5" t="str">
        <f>'General Information'!$B$11</f>
        <v>Home</v>
      </c>
      <c r="C141" s="5" t="s">
        <v>20</v>
      </c>
      <c r="D141" s="5"/>
      <c r="E141" s="5"/>
      <c r="F141" s="5"/>
      <c r="G141" s="13" t="s">
        <v>184</v>
      </c>
    </row>
    <row r="142" spans="1:7" x14ac:dyDescent="0.25">
      <c r="A142" s="6"/>
      <c r="B142" s="5" t="str">
        <f>'General Information'!$B$12</f>
        <v>Menu</v>
      </c>
      <c r="C142" s="5" t="s">
        <v>20</v>
      </c>
      <c r="D142" s="5"/>
      <c r="E142" s="5"/>
      <c r="F142" s="5"/>
      <c r="G142" s="17" t="s">
        <v>266</v>
      </c>
    </row>
    <row r="143" spans="1:7" ht="31.5" x14ac:dyDescent="0.25">
      <c r="A143" s="6"/>
      <c r="B143" s="5" t="str">
        <f>'General Information'!$B$13</f>
        <v>Menu</v>
      </c>
      <c r="C143" s="5" t="s">
        <v>20</v>
      </c>
      <c r="D143" s="5"/>
      <c r="E143" s="5"/>
      <c r="F143" s="5"/>
      <c r="G143" s="53" t="s">
        <v>267</v>
      </c>
    </row>
    <row r="144" spans="1:7" x14ac:dyDescent="0.25">
      <c r="A144" s="6"/>
      <c r="B144" s="5" t="str">
        <f>'General Information'!$B$14</f>
        <v xml:space="preserve"> </v>
      </c>
      <c r="C144" s="5"/>
      <c r="D144" s="5"/>
      <c r="E144" s="5"/>
      <c r="F144" s="5"/>
    </row>
    <row r="145" spans="1:7" x14ac:dyDescent="0.25">
      <c r="A145" s="6"/>
      <c r="B145" s="5" t="str">
        <f>'General Information'!$B$15</f>
        <v xml:space="preserve"> </v>
      </c>
      <c r="C145" s="5"/>
      <c r="D145" s="5"/>
      <c r="E145" s="5"/>
      <c r="F145" s="5"/>
    </row>
    <row r="146" spans="1:7" x14ac:dyDescent="0.25">
      <c r="A146" s="6"/>
      <c r="B146" s="5" t="str">
        <f>'General Information'!$B$16</f>
        <v xml:space="preserve"> </v>
      </c>
      <c r="C146" s="5"/>
      <c r="D146" s="5"/>
      <c r="E146" s="5"/>
      <c r="F146" s="5"/>
    </row>
    <row r="147" spans="1:7" x14ac:dyDescent="0.25">
      <c r="A147" s="6"/>
      <c r="B147" s="5" t="str">
        <f>'General Information'!$B$17</f>
        <v xml:space="preserve"> </v>
      </c>
      <c r="C147" s="5"/>
      <c r="D147" s="5"/>
      <c r="E147" s="5"/>
      <c r="F147" s="5"/>
    </row>
    <row r="148" spans="1:7" x14ac:dyDescent="0.25">
      <c r="A148" s="6"/>
      <c r="B148" s="5" t="str">
        <f>'General Information'!$B$18</f>
        <v xml:space="preserve"> </v>
      </c>
      <c r="C148" s="5"/>
      <c r="D148" s="5"/>
      <c r="E148" s="5"/>
      <c r="F148" s="5"/>
    </row>
    <row r="149" spans="1:7" x14ac:dyDescent="0.25">
      <c r="A149" s="6"/>
      <c r="B149" s="5" t="str">
        <f>'General Information'!$B$19</f>
        <v xml:space="preserve"> </v>
      </c>
      <c r="C149" s="5"/>
      <c r="D149" s="5"/>
      <c r="E149" s="5"/>
      <c r="F149" s="5"/>
    </row>
    <row r="150" spans="1:7" x14ac:dyDescent="0.25">
      <c r="A150" s="6"/>
      <c r="B150" s="5" t="str">
        <f>'General Information'!$B$20</f>
        <v xml:space="preserve"> </v>
      </c>
      <c r="C150" s="5"/>
      <c r="D150" s="5"/>
      <c r="E150" s="5"/>
      <c r="F150" s="5"/>
    </row>
    <row r="151" spans="1:7" x14ac:dyDescent="0.25">
      <c r="A151" s="6"/>
      <c r="B151" s="5" t="str">
        <f>'General Information'!$B$21</f>
        <v xml:space="preserve"> </v>
      </c>
      <c r="C151" s="5"/>
      <c r="D151" s="5"/>
      <c r="E151" s="5"/>
      <c r="F151" s="5"/>
    </row>
    <row r="152" spans="1:7" x14ac:dyDescent="0.25">
      <c r="A152" s="6"/>
      <c r="B152" s="5" t="str">
        <f>'General Information'!$B$22</f>
        <v xml:space="preserve"> </v>
      </c>
      <c r="C152" s="5"/>
      <c r="D152" s="5"/>
      <c r="E152" s="5"/>
      <c r="F152" s="5"/>
    </row>
    <row r="153" spans="1:7" x14ac:dyDescent="0.25">
      <c r="A153" s="6"/>
      <c r="B153" s="5" t="str">
        <f>'General Information'!$B$23</f>
        <v xml:space="preserve"> </v>
      </c>
      <c r="C153" s="5"/>
      <c r="D153" s="5"/>
      <c r="E153" s="5"/>
      <c r="F153" s="5"/>
    </row>
    <row r="154" spans="1:7" x14ac:dyDescent="0.25">
      <c r="A154" s="6"/>
      <c r="B154" s="5" t="str">
        <f>'General Information'!$B$24</f>
        <v xml:space="preserve"> </v>
      </c>
      <c r="C154" s="5"/>
      <c r="D154" s="5"/>
      <c r="E154" s="5"/>
      <c r="F154" s="5"/>
    </row>
    <row r="155" spans="1:7" x14ac:dyDescent="0.25">
      <c r="A155" s="12"/>
      <c r="B155" s="5" t="str">
        <f>'General Information'!$B$25</f>
        <v xml:space="preserve"> </v>
      </c>
      <c r="C155" s="5"/>
      <c r="D155" s="5"/>
      <c r="E155" s="5"/>
      <c r="F155" s="5"/>
    </row>
    <row r="156" spans="1:7" x14ac:dyDescent="0.25">
      <c r="A156" s="13" t="s">
        <v>46</v>
      </c>
      <c r="B156" s="2" t="s">
        <v>17</v>
      </c>
      <c r="C156" s="2">
        <f>COUNTIF(C141:C155,"*Yes*")</f>
        <v>0</v>
      </c>
      <c r="D156" s="2">
        <f t="shared" ref="D156:F156" si="21">COUNTIF(D141:D155,"*Yes*")</f>
        <v>0</v>
      </c>
      <c r="E156" s="2">
        <f t="shared" si="21"/>
        <v>0</v>
      </c>
      <c r="F156" s="2">
        <f t="shared" si="21"/>
        <v>0</v>
      </c>
    </row>
    <row r="157" spans="1:7" x14ac:dyDescent="0.25">
      <c r="B157" s="2" t="s">
        <v>27</v>
      </c>
      <c r="C157" s="2">
        <f>COUNTIF(C141:C155,"*No?")</f>
        <v>0</v>
      </c>
      <c r="D157" s="2">
        <f t="shared" ref="D157:F157" si="22">COUNTIF(D141:D155,"*No?")</f>
        <v>0</v>
      </c>
      <c r="E157" s="2">
        <f t="shared" si="22"/>
        <v>0</v>
      </c>
      <c r="F157" s="2">
        <f t="shared" si="22"/>
        <v>0</v>
      </c>
    </row>
    <row r="158" spans="1:7" x14ac:dyDescent="0.25">
      <c r="B158" s="2" t="s">
        <v>28</v>
      </c>
      <c r="C158" s="2">
        <f>COUNTIF(C141:C155,"Not?apply")</f>
        <v>3</v>
      </c>
      <c r="D158" s="2">
        <f t="shared" ref="D158:F158" si="23">COUNTIF(D141:D155,"Not?apply")</f>
        <v>0</v>
      </c>
      <c r="E158" s="2">
        <f t="shared" si="23"/>
        <v>0</v>
      </c>
      <c r="F158" s="2">
        <f t="shared" si="23"/>
        <v>0</v>
      </c>
    </row>
    <row r="159" spans="1:7" ht="18" x14ac:dyDescent="0.25">
      <c r="A159" s="10" t="s">
        <v>45</v>
      </c>
      <c r="B159" s="11" t="s">
        <v>16</v>
      </c>
      <c r="C159" s="11" t="s">
        <v>17</v>
      </c>
      <c r="D159" s="11" t="s">
        <v>17</v>
      </c>
      <c r="E159" s="11" t="s">
        <v>17</v>
      </c>
      <c r="F159" s="11" t="s">
        <v>17</v>
      </c>
    </row>
    <row r="160" spans="1:7" ht="63" x14ac:dyDescent="0.25">
      <c r="A160" s="14" t="s">
        <v>47</v>
      </c>
      <c r="B160" s="5" t="str">
        <f>'General Information'!$B$11</f>
        <v>Home</v>
      </c>
      <c r="C160" s="5" t="s">
        <v>18</v>
      </c>
      <c r="D160" s="5"/>
      <c r="E160" s="5"/>
      <c r="F160" s="5"/>
      <c r="G160" s="13" t="s">
        <v>184</v>
      </c>
    </row>
    <row r="161" spans="1:7" x14ac:dyDescent="0.25">
      <c r="A161" s="6"/>
      <c r="B161" s="5" t="str">
        <f>'General Information'!$B$12</f>
        <v>Menu</v>
      </c>
      <c r="C161" s="5" t="s">
        <v>18</v>
      </c>
      <c r="D161" s="5"/>
      <c r="E161" s="5"/>
      <c r="F161" s="5"/>
      <c r="G161" s="17" t="s">
        <v>268</v>
      </c>
    </row>
    <row r="162" spans="1:7" x14ac:dyDescent="0.25">
      <c r="A162" s="6"/>
      <c r="B162" s="5" t="str">
        <f>'General Information'!$B$13</f>
        <v>Menu</v>
      </c>
      <c r="C162" s="5" t="s">
        <v>18</v>
      </c>
      <c r="D162" s="5"/>
      <c r="E162" s="5"/>
      <c r="F162" s="5"/>
    </row>
    <row r="163" spans="1:7" x14ac:dyDescent="0.25">
      <c r="A163" s="6"/>
      <c r="B163" s="5" t="str">
        <f>'General Information'!$B$14</f>
        <v xml:space="preserve"> </v>
      </c>
      <c r="C163" s="5"/>
      <c r="D163" s="5"/>
      <c r="E163" s="5"/>
      <c r="F163" s="5"/>
    </row>
    <row r="164" spans="1:7" x14ac:dyDescent="0.25">
      <c r="A164" s="6"/>
      <c r="B164" s="5" t="str">
        <f>'General Information'!$B$15</f>
        <v xml:space="preserve"> </v>
      </c>
      <c r="C164" s="5"/>
      <c r="D164" s="5"/>
      <c r="E164" s="5"/>
      <c r="F164" s="5"/>
    </row>
    <row r="165" spans="1:7" x14ac:dyDescent="0.25">
      <c r="A165" s="6"/>
      <c r="B165" s="5" t="str">
        <f>'General Information'!$B$16</f>
        <v xml:space="preserve"> </v>
      </c>
      <c r="C165" s="5"/>
      <c r="D165" s="5"/>
      <c r="E165" s="5"/>
      <c r="F165" s="5"/>
    </row>
    <row r="166" spans="1:7" x14ac:dyDescent="0.25">
      <c r="A166" s="6"/>
      <c r="B166" s="5" t="str">
        <f>'General Information'!$B$17</f>
        <v xml:space="preserve"> </v>
      </c>
      <c r="C166" s="5"/>
      <c r="D166" s="5"/>
      <c r="E166" s="5"/>
      <c r="F166" s="5"/>
    </row>
    <row r="167" spans="1:7" x14ac:dyDescent="0.25">
      <c r="A167" s="6"/>
      <c r="B167" s="5" t="str">
        <f>'General Information'!$B$18</f>
        <v xml:space="preserve"> </v>
      </c>
      <c r="C167" s="5"/>
      <c r="D167" s="5"/>
      <c r="E167" s="5"/>
      <c r="F167" s="5"/>
    </row>
    <row r="168" spans="1:7" x14ac:dyDescent="0.25">
      <c r="A168" s="6"/>
      <c r="B168" s="5" t="str">
        <f>'General Information'!$B$19</f>
        <v xml:space="preserve"> </v>
      </c>
      <c r="C168" s="5"/>
      <c r="D168" s="5"/>
      <c r="E168" s="5"/>
      <c r="F168" s="5"/>
    </row>
    <row r="169" spans="1:7" x14ac:dyDescent="0.25">
      <c r="A169" s="6"/>
      <c r="B169" s="5" t="str">
        <f>'General Information'!$B$20</f>
        <v xml:space="preserve"> </v>
      </c>
      <c r="C169" s="5"/>
      <c r="D169" s="5"/>
      <c r="E169" s="5"/>
      <c r="F169" s="5"/>
    </row>
    <row r="170" spans="1:7" x14ac:dyDescent="0.25">
      <c r="A170" s="6"/>
      <c r="B170" s="5" t="str">
        <f>'General Information'!$B$21</f>
        <v xml:space="preserve"> </v>
      </c>
      <c r="C170" s="5"/>
      <c r="D170" s="5"/>
      <c r="E170" s="5"/>
      <c r="F170" s="5"/>
    </row>
    <row r="171" spans="1:7" x14ac:dyDescent="0.25">
      <c r="A171" s="6"/>
      <c r="B171" s="5" t="str">
        <f>'General Information'!$B$22</f>
        <v xml:space="preserve"> </v>
      </c>
      <c r="C171" s="5"/>
      <c r="D171" s="5"/>
      <c r="E171" s="5"/>
      <c r="F171" s="5"/>
    </row>
    <row r="172" spans="1:7" x14ac:dyDescent="0.25">
      <c r="A172" s="6"/>
      <c r="B172" s="5" t="str">
        <f>'General Information'!$B$23</f>
        <v xml:space="preserve"> </v>
      </c>
      <c r="C172" s="5"/>
      <c r="D172" s="5"/>
      <c r="E172" s="5"/>
      <c r="F172" s="5"/>
    </row>
    <row r="173" spans="1:7" x14ac:dyDescent="0.25">
      <c r="A173" s="6"/>
      <c r="B173" s="5" t="str">
        <f>'General Information'!$B$24</f>
        <v xml:space="preserve"> </v>
      </c>
      <c r="C173" s="5"/>
      <c r="D173" s="5"/>
      <c r="E173" s="5"/>
      <c r="F173" s="5"/>
    </row>
    <row r="174" spans="1:7" x14ac:dyDescent="0.25">
      <c r="A174" s="12"/>
      <c r="B174" s="5" t="str">
        <f>'General Information'!$B$25</f>
        <v xml:space="preserve"> </v>
      </c>
      <c r="C174" s="5"/>
      <c r="D174" s="5"/>
      <c r="E174" s="5"/>
      <c r="F174" s="5"/>
    </row>
    <row r="175" spans="1:7" x14ac:dyDescent="0.25">
      <c r="A175" s="13" t="s">
        <v>52</v>
      </c>
      <c r="B175" s="2" t="s">
        <v>17</v>
      </c>
      <c r="C175" s="2">
        <f>COUNTIF(C160:D174,"*Yes*")</f>
        <v>3</v>
      </c>
      <c r="D175" s="2">
        <f t="shared" ref="D175:F175" si="24">COUNTIF(D160:E174,"*Yes*")</f>
        <v>0</v>
      </c>
      <c r="E175" s="2">
        <f t="shared" si="24"/>
        <v>0</v>
      </c>
      <c r="F175" s="2">
        <f t="shared" si="24"/>
        <v>0</v>
      </c>
    </row>
    <row r="176" spans="1:7" x14ac:dyDescent="0.25">
      <c r="B176" s="2" t="s">
        <v>27</v>
      </c>
      <c r="C176" s="2">
        <f>COUNTIF(C160:C174,"*No?")</f>
        <v>0</v>
      </c>
      <c r="D176" s="2">
        <f t="shared" ref="D176:F176" si="25">COUNTIF(D160:D174,"*No?")</f>
        <v>0</v>
      </c>
      <c r="E176" s="2">
        <f t="shared" si="25"/>
        <v>0</v>
      </c>
      <c r="F176" s="2">
        <f t="shared" si="25"/>
        <v>0</v>
      </c>
    </row>
    <row r="177" spans="1:7" x14ac:dyDescent="0.25">
      <c r="B177" s="2" t="s">
        <v>28</v>
      </c>
      <c r="C177" s="2">
        <f>COUNTIF(C160:C174,"Not?apply")</f>
        <v>0</v>
      </c>
      <c r="D177" s="2">
        <f t="shared" ref="D177:F177" si="26">COUNTIF(D160:D174,"Not?apply")</f>
        <v>0</v>
      </c>
      <c r="E177" s="2">
        <f t="shared" si="26"/>
        <v>0</v>
      </c>
      <c r="F177" s="2">
        <f t="shared" si="26"/>
        <v>0</v>
      </c>
    </row>
    <row r="178" spans="1:7" ht="20.25" x14ac:dyDescent="0.3">
      <c r="A178" s="15" t="s">
        <v>49</v>
      </c>
      <c r="B178" s="11" t="s">
        <v>16</v>
      </c>
      <c r="C178" s="11" t="s">
        <v>17</v>
      </c>
      <c r="D178" s="11" t="s">
        <v>17</v>
      </c>
      <c r="E178" s="11" t="s">
        <v>17</v>
      </c>
      <c r="F178" s="11" t="s">
        <v>17</v>
      </c>
    </row>
    <row r="179" spans="1:7" ht="63" x14ac:dyDescent="0.25">
      <c r="A179" s="14" t="s">
        <v>50</v>
      </c>
      <c r="B179" s="5" t="str">
        <f>'General Information'!$B$11</f>
        <v>Home</v>
      </c>
      <c r="C179" s="5" t="s">
        <v>20</v>
      </c>
      <c r="D179" s="5"/>
      <c r="E179" s="5"/>
      <c r="F179" s="5"/>
      <c r="G179" s="13" t="s">
        <v>184</v>
      </c>
    </row>
    <row r="180" spans="1:7" x14ac:dyDescent="0.25">
      <c r="A180" s="6"/>
      <c r="B180" s="5" t="str">
        <f>'General Information'!$B$12</f>
        <v>Menu</v>
      </c>
      <c r="C180" s="5" t="s">
        <v>20</v>
      </c>
      <c r="D180" s="5"/>
      <c r="E180" s="5"/>
      <c r="F180" s="5"/>
      <c r="G180" s="17" t="s">
        <v>269</v>
      </c>
    </row>
    <row r="181" spans="1:7" x14ac:dyDescent="0.25">
      <c r="A181" s="6"/>
      <c r="B181" s="5" t="str">
        <f>'General Information'!$B$13</f>
        <v>Menu</v>
      </c>
      <c r="C181" s="5" t="s">
        <v>20</v>
      </c>
      <c r="D181" s="5"/>
      <c r="E181" s="5"/>
      <c r="F181" s="5"/>
      <c r="G181" s="53" t="s">
        <v>270</v>
      </c>
    </row>
    <row r="182" spans="1:7" x14ac:dyDescent="0.25">
      <c r="A182" s="6"/>
      <c r="B182" s="5" t="str">
        <f>'General Information'!$B$14</f>
        <v xml:space="preserve"> </v>
      </c>
      <c r="C182" s="5"/>
      <c r="D182" s="5"/>
      <c r="E182" s="5"/>
      <c r="F182" s="5"/>
    </row>
    <row r="183" spans="1:7" x14ac:dyDescent="0.25">
      <c r="A183" s="6"/>
      <c r="B183" s="5" t="str">
        <f>'General Information'!$B$15</f>
        <v xml:space="preserve"> </v>
      </c>
      <c r="C183" s="5"/>
      <c r="D183" s="5"/>
      <c r="E183" s="5"/>
      <c r="F183" s="5"/>
    </row>
    <row r="184" spans="1:7" x14ac:dyDescent="0.25">
      <c r="A184" s="6"/>
      <c r="B184" s="5" t="str">
        <f>'General Information'!$B$16</f>
        <v xml:space="preserve"> </v>
      </c>
      <c r="C184" s="5"/>
      <c r="D184" s="5"/>
      <c r="E184" s="5"/>
      <c r="F184" s="5"/>
    </row>
    <row r="185" spans="1:7" x14ac:dyDescent="0.25">
      <c r="A185" s="6"/>
      <c r="B185" s="5" t="str">
        <f>'General Information'!$B$17</f>
        <v xml:space="preserve"> </v>
      </c>
      <c r="C185" s="5"/>
      <c r="D185" s="5"/>
      <c r="E185" s="5"/>
      <c r="F185" s="5"/>
    </row>
    <row r="186" spans="1:7" x14ac:dyDescent="0.25">
      <c r="A186" s="6"/>
      <c r="B186" s="5" t="str">
        <f>'General Information'!$B$18</f>
        <v xml:space="preserve"> </v>
      </c>
      <c r="C186" s="5"/>
      <c r="D186" s="5"/>
      <c r="E186" s="5"/>
      <c r="F186" s="5"/>
    </row>
    <row r="187" spans="1:7" x14ac:dyDescent="0.25">
      <c r="A187" s="6"/>
      <c r="B187" s="5" t="str">
        <f>'General Information'!$B$19</f>
        <v xml:space="preserve"> </v>
      </c>
      <c r="C187" s="5"/>
      <c r="D187" s="5"/>
      <c r="E187" s="5"/>
      <c r="F187" s="5"/>
    </row>
    <row r="188" spans="1:7" x14ac:dyDescent="0.25">
      <c r="A188" s="6"/>
      <c r="B188" s="5" t="str">
        <f>'General Information'!$B$20</f>
        <v xml:space="preserve"> </v>
      </c>
      <c r="C188" s="5"/>
      <c r="D188" s="5"/>
      <c r="E188" s="5"/>
      <c r="F188" s="5"/>
    </row>
    <row r="189" spans="1:7" x14ac:dyDescent="0.25">
      <c r="A189" s="6"/>
      <c r="B189" s="5" t="str">
        <f>'General Information'!$B$21</f>
        <v xml:space="preserve"> </v>
      </c>
      <c r="C189" s="5"/>
      <c r="D189" s="5"/>
      <c r="E189" s="5"/>
      <c r="F189" s="5"/>
    </row>
    <row r="190" spans="1:7" x14ac:dyDescent="0.25">
      <c r="A190" s="6"/>
      <c r="B190" s="5" t="str">
        <f>'General Information'!$B$22</f>
        <v xml:space="preserve"> </v>
      </c>
      <c r="C190" s="5"/>
      <c r="D190" s="5"/>
      <c r="E190" s="5"/>
      <c r="F190" s="5"/>
    </row>
    <row r="191" spans="1:7" x14ac:dyDescent="0.25">
      <c r="A191" s="6"/>
      <c r="B191" s="5" t="str">
        <f>'General Information'!$B$23</f>
        <v xml:space="preserve"> </v>
      </c>
      <c r="C191" s="5"/>
      <c r="D191" s="5"/>
      <c r="E191" s="5"/>
      <c r="F191" s="5"/>
    </row>
    <row r="192" spans="1:7" x14ac:dyDescent="0.25">
      <c r="A192" s="6"/>
      <c r="B192" s="5" t="str">
        <f>'General Information'!$B$24</f>
        <v xml:space="preserve"> </v>
      </c>
      <c r="C192" s="5"/>
      <c r="D192" s="5"/>
      <c r="E192" s="5"/>
      <c r="F192" s="5"/>
    </row>
    <row r="193" spans="1:7" x14ac:dyDescent="0.25">
      <c r="A193" s="12"/>
      <c r="B193" s="5" t="str">
        <f>'General Information'!$B$25</f>
        <v xml:space="preserve"> </v>
      </c>
      <c r="C193" s="5"/>
      <c r="D193" s="5"/>
      <c r="E193" s="5"/>
      <c r="F193" s="5"/>
    </row>
    <row r="194" spans="1:7" x14ac:dyDescent="0.25">
      <c r="A194" s="13" t="s">
        <v>51</v>
      </c>
      <c r="B194" s="2" t="s">
        <v>17</v>
      </c>
      <c r="C194" s="2">
        <f>COUNTIF(C179:C193,"*Yes*")</f>
        <v>0</v>
      </c>
      <c r="D194" s="2">
        <f t="shared" ref="D194:F194" si="27">COUNTIF(D179:E193,"*Yes*")</f>
        <v>0</v>
      </c>
      <c r="E194" s="2">
        <f t="shared" si="27"/>
        <v>0</v>
      </c>
      <c r="F194" s="2">
        <f t="shared" si="27"/>
        <v>0</v>
      </c>
    </row>
    <row r="195" spans="1:7" x14ac:dyDescent="0.25">
      <c r="B195" s="2" t="s">
        <v>27</v>
      </c>
      <c r="C195" s="2">
        <f>COUNTIF(C179:C193,"*No?")</f>
        <v>0</v>
      </c>
      <c r="D195" s="2">
        <f t="shared" ref="D195:F195" si="28">COUNTIF(D179:D193,"*No?")</f>
        <v>0</v>
      </c>
      <c r="E195" s="2">
        <f t="shared" si="28"/>
        <v>0</v>
      </c>
      <c r="F195" s="2">
        <f t="shared" si="28"/>
        <v>0</v>
      </c>
    </row>
    <row r="196" spans="1:7" x14ac:dyDescent="0.25">
      <c r="B196" s="2" t="s">
        <v>28</v>
      </c>
      <c r="C196" s="2">
        <f>COUNTIF(C179:C193,"Not?apply")</f>
        <v>3</v>
      </c>
      <c r="D196" s="2">
        <f t="shared" ref="D196:F196" si="29">COUNTIF(D179:D193,"Not?apply")</f>
        <v>0</v>
      </c>
      <c r="E196" s="2">
        <f t="shared" si="29"/>
        <v>0</v>
      </c>
      <c r="F196" s="2">
        <f t="shared" si="29"/>
        <v>0</v>
      </c>
    </row>
    <row r="197" spans="1:7" ht="18" x14ac:dyDescent="0.25">
      <c r="A197" s="10" t="s">
        <v>53</v>
      </c>
      <c r="B197" s="11" t="s">
        <v>16</v>
      </c>
      <c r="C197" s="11" t="s">
        <v>17</v>
      </c>
      <c r="D197" s="11" t="s">
        <v>17</v>
      </c>
      <c r="E197" s="11" t="s">
        <v>17</v>
      </c>
      <c r="F197" s="11" t="s">
        <v>17</v>
      </c>
    </row>
    <row r="198" spans="1:7" ht="47.25" x14ac:dyDescent="0.25">
      <c r="A198" s="14" t="s">
        <v>54</v>
      </c>
      <c r="B198" s="5" t="str">
        <f>'General Information'!$B$11</f>
        <v>Home</v>
      </c>
      <c r="C198" s="5" t="s">
        <v>20</v>
      </c>
      <c r="D198" s="5"/>
      <c r="E198" s="5"/>
      <c r="F198" s="5"/>
      <c r="G198" s="13" t="s">
        <v>184</v>
      </c>
    </row>
    <row r="199" spans="1:7" x14ac:dyDescent="0.25">
      <c r="A199" s="6"/>
      <c r="B199" s="5" t="str">
        <f>'General Information'!$B$12</f>
        <v>Menu</v>
      </c>
      <c r="C199" s="5" t="s">
        <v>20</v>
      </c>
      <c r="D199" s="5"/>
      <c r="E199" s="5"/>
      <c r="F199" s="5"/>
      <c r="G199" s="17" t="s">
        <v>271</v>
      </c>
    </row>
    <row r="200" spans="1:7" x14ac:dyDescent="0.25">
      <c r="A200" s="6"/>
      <c r="B200" s="5" t="str">
        <f>'General Information'!$B$13</f>
        <v>Menu</v>
      </c>
      <c r="C200" s="5" t="s">
        <v>20</v>
      </c>
      <c r="D200" s="5"/>
      <c r="E200" s="5"/>
      <c r="F200" s="5"/>
      <c r="G200" s="53" t="s">
        <v>272</v>
      </c>
    </row>
    <row r="201" spans="1:7" x14ac:dyDescent="0.25">
      <c r="A201" s="6"/>
      <c r="B201" s="5" t="str">
        <f>'General Information'!$B$14</f>
        <v xml:space="preserve"> </v>
      </c>
      <c r="C201" s="5"/>
      <c r="D201" s="5"/>
      <c r="E201" s="5"/>
      <c r="F201" s="5"/>
      <c r="G201" s="53" t="s">
        <v>273</v>
      </c>
    </row>
    <row r="202" spans="1:7" x14ac:dyDescent="0.25">
      <c r="A202" s="6"/>
      <c r="B202" s="5" t="str">
        <f>'General Information'!$B$15</f>
        <v xml:space="preserve"> </v>
      </c>
      <c r="C202" s="5"/>
      <c r="D202" s="5"/>
      <c r="E202" s="5"/>
      <c r="F202" s="5"/>
    </row>
    <row r="203" spans="1:7" x14ac:dyDescent="0.25">
      <c r="A203" s="6"/>
      <c r="B203" s="5" t="str">
        <f>'General Information'!$B$16</f>
        <v xml:space="preserve"> </v>
      </c>
      <c r="C203" s="5"/>
      <c r="D203" s="5"/>
      <c r="E203" s="5"/>
      <c r="F203" s="5"/>
    </row>
    <row r="204" spans="1:7" x14ac:dyDescent="0.25">
      <c r="A204" s="6"/>
      <c r="B204" s="5" t="str">
        <f>'General Information'!$B$17</f>
        <v xml:space="preserve"> </v>
      </c>
      <c r="C204" s="5"/>
      <c r="D204" s="5"/>
      <c r="E204" s="5"/>
      <c r="F204" s="5"/>
    </row>
    <row r="205" spans="1:7" x14ac:dyDescent="0.25">
      <c r="A205" s="6"/>
      <c r="B205" s="5" t="str">
        <f>'General Information'!$B$18</f>
        <v xml:space="preserve"> </v>
      </c>
      <c r="C205" s="5"/>
      <c r="D205" s="5"/>
      <c r="E205" s="5"/>
      <c r="F205" s="5"/>
    </row>
    <row r="206" spans="1:7" x14ac:dyDescent="0.25">
      <c r="A206" s="6"/>
      <c r="B206" s="5" t="str">
        <f>'General Information'!$B$19</f>
        <v xml:space="preserve"> </v>
      </c>
      <c r="C206" s="5"/>
      <c r="D206" s="5"/>
      <c r="E206" s="5"/>
      <c r="F206" s="5"/>
    </row>
    <row r="207" spans="1:7" x14ac:dyDescent="0.25">
      <c r="A207" s="6"/>
      <c r="B207" s="5" t="str">
        <f>'General Information'!$B$20</f>
        <v xml:space="preserve"> </v>
      </c>
      <c r="C207" s="5"/>
      <c r="D207" s="5"/>
      <c r="E207" s="5"/>
      <c r="F207" s="5"/>
    </row>
    <row r="208" spans="1:7" x14ac:dyDescent="0.25">
      <c r="A208" s="6"/>
      <c r="B208" s="5" t="str">
        <f>'General Information'!$B$21</f>
        <v xml:space="preserve"> </v>
      </c>
      <c r="C208" s="5"/>
      <c r="D208" s="5"/>
      <c r="E208" s="5"/>
      <c r="F208" s="5"/>
    </row>
    <row r="209" spans="1:7" x14ac:dyDescent="0.25">
      <c r="A209" s="6"/>
      <c r="B209" s="5" t="str">
        <f>'General Information'!$B$22</f>
        <v xml:space="preserve"> </v>
      </c>
      <c r="C209" s="5"/>
      <c r="D209" s="5"/>
      <c r="E209" s="5"/>
      <c r="F209" s="5"/>
    </row>
    <row r="210" spans="1:7" x14ac:dyDescent="0.25">
      <c r="A210" s="6"/>
      <c r="B210" s="5" t="str">
        <f>'General Information'!$B$23</f>
        <v xml:space="preserve"> </v>
      </c>
      <c r="C210" s="5"/>
      <c r="D210" s="5"/>
      <c r="E210" s="5"/>
      <c r="F210" s="5"/>
    </row>
    <row r="211" spans="1:7" x14ac:dyDescent="0.25">
      <c r="A211" s="6"/>
      <c r="B211" s="5" t="str">
        <f>'General Information'!$B$24</f>
        <v xml:space="preserve"> </v>
      </c>
      <c r="C211" s="5"/>
      <c r="D211" s="5"/>
      <c r="E211" s="5"/>
      <c r="F211" s="5"/>
    </row>
    <row r="212" spans="1:7" x14ac:dyDescent="0.25">
      <c r="A212" s="12"/>
      <c r="B212" s="5" t="str">
        <f>'General Information'!$B$25</f>
        <v xml:space="preserve"> </v>
      </c>
      <c r="C212" s="5"/>
      <c r="D212" s="5"/>
      <c r="E212" s="5"/>
      <c r="F212" s="5"/>
    </row>
    <row r="213" spans="1:7" x14ac:dyDescent="0.25">
      <c r="A213" s="13" t="s">
        <v>55</v>
      </c>
      <c r="B213" s="2" t="s">
        <v>17</v>
      </c>
      <c r="C213" s="2">
        <f>COUNTIF(C198:C212,"*Yes*")</f>
        <v>0</v>
      </c>
      <c r="D213" s="2">
        <f t="shared" ref="D213:F213" si="30">COUNTIF(D198:D212,"*Yes*")</f>
        <v>0</v>
      </c>
      <c r="E213" s="2">
        <f t="shared" si="30"/>
        <v>0</v>
      </c>
      <c r="F213" s="2">
        <f t="shared" si="30"/>
        <v>0</v>
      </c>
    </row>
    <row r="214" spans="1:7" x14ac:dyDescent="0.25">
      <c r="B214" s="2" t="s">
        <v>27</v>
      </c>
      <c r="C214" s="2">
        <f>COUNTIF(C198:C212,"*No?")</f>
        <v>0</v>
      </c>
      <c r="D214" s="2">
        <f t="shared" ref="D214:F214" si="31">COUNTIF(D198:D212,"*No?")</f>
        <v>0</v>
      </c>
      <c r="E214" s="2">
        <f t="shared" si="31"/>
        <v>0</v>
      </c>
      <c r="F214" s="2">
        <f t="shared" si="31"/>
        <v>0</v>
      </c>
    </row>
    <row r="215" spans="1:7" x14ac:dyDescent="0.25">
      <c r="B215" s="2" t="s">
        <v>28</v>
      </c>
      <c r="C215" s="2">
        <f>COUNTIF(C198:C212,"Not?apply")</f>
        <v>3</v>
      </c>
      <c r="D215" s="2">
        <f t="shared" ref="D215:F215" si="32">COUNTIF(D198:D212,"Not?apply")</f>
        <v>0</v>
      </c>
      <c r="E215" s="2">
        <f t="shared" si="32"/>
        <v>0</v>
      </c>
      <c r="F215" s="2">
        <f t="shared" si="32"/>
        <v>0</v>
      </c>
    </row>
    <row r="216" spans="1:7" ht="18" x14ac:dyDescent="0.25">
      <c r="A216" s="10" t="s">
        <v>56</v>
      </c>
      <c r="B216" s="11" t="s">
        <v>16</v>
      </c>
      <c r="C216" s="11" t="s">
        <v>17</v>
      </c>
      <c r="D216" s="11" t="s">
        <v>17</v>
      </c>
      <c r="E216" s="11" t="s">
        <v>17</v>
      </c>
      <c r="F216" s="11" t="s">
        <v>17</v>
      </c>
    </row>
    <row r="217" spans="1:7" ht="31.5" x14ac:dyDescent="0.25">
      <c r="A217" s="14" t="s">
        <v>57</v>
      </c>
      <c r="B217" s="5" t="str">
        <f>'General Information'!$B$11</f>
        <v>Home</v>
      </c>
      <c r="C217" s="5" t="s">
        <v>20</v>
      </c>
      <c r="D217" s="5"/>
      <c r="E217" s="5"/>
      <c r="F217" s="5"/>
      <c r="G217" s="13" t="s">
        <v>184</v>
      </c>
    </row>
    <row r="218" spans="1:7" x14ac:dyDescent="0.25">
      <c r="A218" s="6"/>
      <c r="B218" s="5" t="str">
        <f>'General Information'!$B$12</f>
        <v>Menu</v>
      </c>
      <c r="C218" s="5" t="s">
        <v>20</v>
      </c>
      <c r="D218" s="5"/>
      <c r="E218" s="5"/>
      <c r="F218" s="5"/>
      <c r="G218" s="17" t="s">
        <v>254</v>
      </c>
    </row>
    <row r="219" spans="1:7" x14ac:dyDescent="0.25">
      <c r="A219" s="6"/>
      <c r="B219" s="5" t="str">
        <f>'General Information'!$B$13</f>
        <v>Menu</v>
      </c>
      <c r="C219" s="5" t="s">
        <v>20</v>
      </c>
      <c r="D219" s="5"/>
      <c r="E219" s="5"/>
      <c r="F219" s="5"/>
      <c r="G219" s="53" t="s">
        <v>274</v>
      </c>
    </row>
    <row r="220" spans="1:7" x14ac:dyDescent="0.25">
      <c r="A220" s="6"/>
      <c r="B220" s="5" t="str">
        <f>'General Information'!$B$14</f>
        <v xml:space="preserve"> </v>
      </c>
      <c r="C220" s="5"/>
      <c r="D220" s="5"/>
      <c r="E220" s="5"/>
      <c r="F220" s="5"/>
    </row>
    <row r="221" spans="1:7" x14ac:dyDescent="0.25">
      <c r="A221" s="6"/>
      <c r="B221" s="5" t="str">
        <f>'General Information'!$B$15</f>
        <v xml:space="preserve"> </v>
      </c>
      <c r="C221" s="5"/>
      <c r="D221" s="5"/>
      <c r="E221" s="5"/>
      <c r="F221" s="5"/>
    </row>
    <row r="222" spans="1:7" x14ac:dyDescent="0.25">
      <c r="A222" s="6"/>
      <c r="B222" s="5" t="str">
        <f>'General Information'!$B$16</f>
        <v xml:space="preserve"> </v>
      </c>
      <c r="C222" s="5"/>
      <c r="D222" s="5"/>
      <c r="E222" s="5"/>
      <c r="F222" s="5"/>
    </row>
    <row r="223" spans="1:7" x14ac:dyDescent="0.25">
      <c r="A223" s="6"/>
      <c r="B223" s="5" t="str">
        <f>'General Information'!$B$17</f>
        <v xml:space="preserve"> </v>
      </c>
      <c r="C223" s="5"/>
      <c r="D223" s="5"/>
      <c r="E223" s="5"/>
      <c r="F223" s="5"/>
    </row>
    <row r="224" spans="1:7" x14ac:dyDescent="0.25">
      <c r="A224" s="6"/>
      <c r="B224" s="5" t="str">
        <f>'General Information'!$B$18</f>
        <v xml:space="preserve"> </v>
      </c>
      <c r="C224" s="5"/>
      <c r="D224" s="5"/>
      <c r="E224" s="5"/>
      <c r="F224" s="5"/>
    </row>
    <row r="225" spans="1:7" x14ac:dyDescent="0.25">
      <c r="A225" s="6"/>
      <c r="B225" s="5" t="str">
        <f>'General Information'!$B$19</f>
        <v xml:space="preserve"> </v>
      </c>
      <c r="C225" s="5"/>
      <c r="D225" s="5"/>
      <c r="E225" s="5"/>
      <c r="F225" s="5"/>
    </row>
    <row r="226" spans="1:7" x14ac:dyDescent="0.25">
      <c r="A226" s="6"/>
      <c r="B226" s="5" t="str">
        <f>'General Information'!$B$20</f>
        <v xml:space="preserve"> </v>
      </c>
      <c r="C226" s="5"/>
      <c r="D226" s="5"/>
      <c r="E226" s="5"/>
      <c r="F226" s="5"/>
    </row>
    <row r="227" spans="1:7" x14ac:dyDescent="0.25">
      <c r="A227" s="6"/>
      <c r="B227" s="5" t="str">
        <f>'General Information'!$B$21</f>
        <v xml:space="preserve"> </v>
      </c>
      <c r="C227" s="5"/>
      <c r="D227" s="5"/>
      <c r="E227" s="5"/>
      <c r="F227" s="5"/>
    </row>
    <row r="228" spans="1:7" x14ac:dyDescent="0.25">
      <c r="A228" s="6"/>
      <c r="B228" s="5" t="str">
        <f>'General Information'!$B$22</f>
        <v xml:space="preserve"> </v>
      </c>
      <c r="C228" s="5"/>
      <c r="D228" s="5"/>
      <c r="E228" s="5"/>
      <c r="F228" s="5"/>
    </row>
    <row r="229" spans="1:7" x14ac:dyDescent="0.25">
      <c r="A229" s="6"/>
      <c r="B229" s="5" t="str">
        <f>'General Information'!$B$23</f>
        <v xml:space="preserve"> </v>
      </c>
      <c r="C229" s="5"/>
      <c r="D229" s="5"/>
      <c r="E229" s="5"/>
      <c r="F229" s="5"/>
    </row>
    <row r="230" spans="1:7" x14ac:dyDescent="0.25">
      <c r="A230" s="6"/>
      <c r="B230" s="5" t="str">
        <f>'General Information'!$B$24</f>
        <v xml:space="preserve"> </v>
      </c>
      <c r="C230" s="5"/>
      <c r="D230" s="5"/>
      <c r="E230" s="5"/>
      <c r="F230" s="5"/>
    </row>
    <row r="231" spans="1:7" x14ac:dyDescent="0.25">
      <c r="A231" s="12"/>
      <c r="B231" s="5" t="str">
        <f>'General Information'!$B$25</f>
        <v xml:space="preserve"> </v>
      </c>
      <c r="C231" s="5"/>
      <c r="D231" s="5"/>
      <c r="E231" s="5"/>
      <c r="F231" s="5"/>
    </row>
    <row r="232" spans="1:7" x14ac:dyDescent="0.25">
      <c r="A232" s="13" t="s">
        <v>48</v>
      </c>
      <c r="B232" s="2" t="s">
        <v>17</v>
      </c>
      <c r="C232" s="2">
        <f>COUNTIF(C217:C231,"*Yes*")</f>
        <v>0</v>
      </c>
      <c r="D232" s="2">
        <f t="shared" ref="D232:F232" si="33">COUNTIF(D217:D231,"*Yes*")</f>
        <v>0</v>
      </c>
      <c r="E232" s="2">
        <f t="shared" si="33"/>
        <v>0</v>
      </c>
      <c r="F232" s="2">
        <f t="shared" si="33"/>
        <v>0</v>
      </c>
    </row>
    <row r="233" spans="1:7" x14ac:dyDescent="0.25">
      <c r="B233" s="2" t="s">
        <v>27</v>
      </c>
      <c r="C233" s="2">
        <f>COUNTIF(C217:C231,"*No?")</f>
        <v>0</v>
      </c>
      <c r="D233" s="2">
        <f t="shared" ref="D233:F233" si="34">COUNTIF(D217:D231,"*No?")</f>
        <v>0</v>
      </c>
      <c r="E233" s="2">
        <f t="shared" si="34"/>
        <v>0</v>
      </c>
      <c r="F233" s="2">
        <f t="shared" si="34"/>
        <v>0</v>
      </c>
    </row>
    <row r="234" spans="1:7" x14ac:dyDescent="0.25">
      <c r="A234" s="2" t="s">
        <v>1</v>
      </c>
      <c r="B234" s="2" t="s">
        <v>28</v>
      </c>
      <c r="C234" s="2">
        <f>COUNTIF(C217:C231,"Not?apply")</f>
        <v>3</v>
      </c>
      <c r="D234" s="2">
        <f t="shared" ref="D234:F234" si="35">COUNTIF(D217:D231,"Not?apply")</f>
        <v>0</v>
      </c>
      <c r="E234" s="2">
        <f t="shared" si="35"/>
        <v>0</v>
      </c>
      <c r="F234" s="2">
        <f t="shared" si="35"/>
        <v>0</v>
      </c>
    </row>
    <row r="235" spans="1:7" ht="18" x14ac:dyDescent="0.25">
      <c r="A235" s="10" t="s">
        <v>58</v>
      </c>
      <c r="B235" s="11" t="s">
        <v>16</v>
      </c>
      <c r="C235" s="11" t="s">
        <v>17</v>
      </c>
      <c r="D235" s="11" t="s">
        <v>17</v>
      </c>
      <c r="E235" s="11" t="s">
        <v>17</v>
      </c>
      <c r="F235" s="11" t="s">
        <v>17</v>
      </c>
    </row>
    <row r="236" spans="1:7" ht="31.5" x14ac:dyDescent="0.25">
      <c r="A236" s="14" t="s">
        <v>59</v>
      </c>
      <c r="B236" s="5" t="str">
        <f>'General Information'!$B$11</f>
        <v>Home</v>
      </c>
      <c r="C236" s="5" t="s">
        <v>20</v>
      </c>
      <c r="D236" s="5"/>
      <c r="E236" s="5"/>
      <c r="F236" s="5"/>
      <c r="G236" s="13" t="s">
        <v>184</v>
      </c>
    </row>
    <row r="237" spans="1:7" x14ac:dyDescent="0.25">
      <c r="A237" s="6"/>
      <c r="B237" s="5" t="str">
        <f>'General Information'!$B$12</f>
        <v>Menu</v>
      </c>
      <c r="C237" s="5" t="s">
        <v>20</v>
      </c>
      <c r="D237" s="5"/>
      <c r="E237" s="5"/>
      <c r="F237" s="5"/>
      <c r="G237" s="17" t="s">
        <v>275</v>
      </c>
    </row>
    <row r="238" spans="1:7" x14ac:dyDescent="0.25">
      <c r="A238" s="6"/>
      <c r="B238" s="5" t="str">
        <f>'General Information'!$B$13</f>
        <v>Menu</v>
      </c>
      <c r="C238" s="5" t="s">
        <v>20</v>
      </c>
      <c r="D238" s="5"/>
      <c r="E238" s="5"/>
      <c r="F238" s="5"/>
      <c r="G238" s="53" t="s">
        <v>276</v>
      </c>
    </row>
    <row r="239" spans="1:7" x14ac:dyDescent="0.25">
      <c r="A239" s="6"/>
      <c r="B239" s="5" t="str">
        <f>'General Information'!$B$14</f>
        <v xml:space="preserve"> </v>
      </c>
      <c r="C239" s="5"/>
      <c r="D239" s="5"/>
      <c r="E239" s="5"/>
      <c r="F239" s="5"/>
      <c r="G239" s="53" t="s">
        <v>254</v>
      </c>
    </row>
    <row r="240" spans="1:7" x14ac:dyDescent="0.25">
      <c r="A240" s="6"/>
      <c r="B240" s="5" t="str">
        <f>'General Information'!$B$15</f>
        <v xml:space="preserve"> </v>
      </c>
      <c r="C240" s="5"/>
      <c r="D240" s="5"/>
      <c r="E240" s="5"/>
      <c r="F240" s="5"/>
    </row>
    <row r="241" spans="1:7" x14ac:dyDescent="0.25">
      <c r="A241" s="6"/>
      <c r="B241" s="5" t="str">
        <f>'General Information'!$B$16</f>
        <v xml:space="preserve"> </v>
      </c>
      <c r="C241" s="5"/>
      <c r="D241" s="5"/>
      <c r="E241" s="5"/>
      <c r="F241" s="5"/>
    </row>
    <row r="242" spans="1:7" x14ac:dyDescent="0.25">
      <c r="A242" s="6"/>
      <c r="B242" s="5" t="str">
        <f>'General Information'!$B$17</f>
        <v xml:space="preserve"> </v>
      </c>
      <c r="C242" s="5"/>
      <c r="D242" s="5"/>
      <c r="E242" s="5"/>
      <c r="F242" s="5"/>
    </row>
    <row r="243" spans="1:7" x14ac:dyDescent="0.25">
      <c r="A243" s="6"/>
      <c r="B243" s="5" t="str">
        <f>'General Information'!$B$18</f>
        <v xml:space="preserve"> </v>
      </c>
      <c r="C243" s="5"/>
      <c r="D243" s="5"/>
      <c r="E243" s="5"/>
      <c r="F243" s="5"/>
    </row>
    <row r="244" spans="1:7" x14ac:dyDescent="0.25">
      <c r="A244" s="6"/>
      <c r="B244" s="5" t="str">
        <f>'General Information'!$B$19</f>
        <v xml:space="preserve"> </v>
      </c>
      <c r="C244" s="5"/>
      <c r="D244" s="5"/>
      <c r="E244" s="5"/>
      <c r="F244" s="5"/>
    </row>
    <row r="245" spans="1:7" x14ac:dyDescent="0.25">
      <c r="A245" s="6"/>
      <c r="B245" s="5" t="str">
        <f>'General Information'!$B$20</f>
        <v xml:space="preserve"> </v>
      </c>
      <c r="C245" s="5"/>
      <c r="D245" s="5"/>
      <c r="E245" s="5"/>
      <c r="F245" s="5"/>
    </row>
    <row r="246" spans="1:7" x14ac:dyDescent="0.25">
      <c r="A246" s="6"/>
      <c r="B246" s="5" t="str">
        <f>'General Information'!$B$21</f>
        <v xml:space="preserve"> </v>
      </c>
      <c r="C246" s="5"/>
      <c r="D246" s="5"/>
      <c r="E246" s="5"/>
      <c r="F246" s="5"/>
    </row>
    <row r="247" spans="1:7" x14ac:dyDescent="0.25">
      <c r="A247" s="6"/>
      <c r="B247" s="5" t="str">
        <f>'General Information'!$B$22</f>
        <v xml:space="preserve"> </v>
      </c>
      <c r="C247" s="5"/>
      <c r="D247" s="5"/>
      <c r="E247" s="5"/>
      <c r="F247" s="5"/>
    </row>
    <row r="248" spans="1:7" x14ac:dyDescent="0.25">
      <c r="A248" s="6"/>
      <c r="B248" s="5" t="str">
        <f>'General Information'!$B$23</f>
        <v xml:space="preserve"> </v>
      </c>
      <c r="C248" s="5"/>
      <c r="D248" s="5"/>
      <c r="E248" s="5"/>
      <c r="F248" s="5"/>
    </row>
    <row r="249" spans="1:7" x14ac:dyDescent="0.25">
      <c r="A249" s="6"/>
      <c r="B249" s="5" t="str">
        <f>'General Information'!$B$24</f>
        <v xml:space="preserve"> </v>
      </c>
      <c r="C249" s="5"/>
      <c r="D249" s="5"/>
      <c r="E249" s="5"/>
      <c r="F249" s="5"/>
    </row>
    <row r="250" spans="1:7" x14ac:dyDescent="0.25">
      <c r="A250" s="12"/>
      <c r="B250" s="5" t="str">
        <f>'General Information'!$B$25</f>
        <v xml:space="preserve"> </v>
      </c>
      <c r="C250" s="5"/>
      <c r="D250" s="5"/>
      <c r="E250" s="5"/>
      <c r="F250" s="5"/>
    </row>
    <row r="251" spans="1:7" x14ac:dyDescent="0.25">
      <c r="A251" s="13" t="s">
        <v>60</v>
      </c>
      <c r="B251" s="2" t="s">
        <v>17</v>
      </c>
      <c r="C251" s="2">
        <f>COUNTIF(C236:C250,"*Yes*")</f>
        <v>0</v>
      </c>
      <c r="D251" s="2">
        <f t="shared" ref="D251:F251" si="36">COUNTIF(D236:D250,"*Yes*")</f>
        <v>0</v>
      </c>
      <c r="E251" s="2">
        <f t="shared" si="36"/>
        <v>0</v>
      </c>
      <c r="F251" s="2">
        <f t="shared" si="36"/>
        <v>0</v>
      </c>
    </row>
    <row r="252" spans="1:7" x14ac:dyDescent="0.25">
      <c r="B252" s="2" t="s">
        <v>27</v>
      </c>
      <c r="C252" s="2">
        <f>COUNTIF(C236:C250,"*No?")</f>
        <v>0</v>
      </c>
      <c r="D252" s="2">
        <f t="shared" ref="D252:F252" si="37">COUNTIF(D236:D250,"*No?")</f>
        <v>0</v>
      </c>
      <c r="E252" s="2">
        <f t="shared" si="37"/>
        <v>0</v>
      </c>
      <c r="F252" s="2">
        <f t="shared" si="37"/>
        <v>0</v>
      </c>
    </row>
    <row r="253" spans="1:7" x14ac:dyDescent="0.25">
      <c r="B253" s="2" t="s">
        <v>28</v>
      </c>
      <c r="C253" s="2">
        <f>COUNTIF(C236:C250,"Not?apply")</f>
        <v>3</v>
      </c>
      <c r="D253" s="2">
        <f t="shared" ref="D253:F253" si="38">COUNTIF(D236:D250,"Not?apply")</f>
        <v>0</v>
      </c>
      <c r="E253" s="2">
        <f t="shared" si="38"/>
        <v>0</v>
      </c>
      <c r="F253" s="2">
        <f t="shared" si="38"/>
        <v>0</v>
      </c>
    </row>
    <row r="254" spans="1:7" ht="18" x14ac:dyDescent="0.25">
      <c r="A254" s="10" t="s">
        <v>61</v>
      </c>
      <c r="B254" s="11" t="s">
        <v>16</v>
      </c>
      <c r="C254" s="11" t="s">
        <v>17</v>
      </c>
      <c r="D254" s="11" t="s">
        <v>17</v>
      </c>
      <c r="E254" s="11" t="s">
        <v>17</v>
      </c>
      <c r="F254" s="11" t="s">
        <v>17</v>
      </c>
    </row>
    <row r="255" spans="1:7" ht="31.5" x14ac:dyDescent="0.25">
      <c r="A255" s="14" t="s">
        <v>62</v>
      </c>
      <c r="B255" s="5" t="str">
        <f>'General Information'!$B$11</f>
        <v>Home</v>
      </c>
      <c r="C255" s="5" t="s">
        <v>18</v>
      </c>
      <c r="D255" s="5"/>
      <c r="E255" s="5"/>
      <c r="F255" s="5"/>
      <c r="G255" s="13" t="s">
        <v>184</v>
      </c>
    </row>
    <row r="256" spans="1:7" ht="31.5" x14ac:dyDescent="0.25">
      <c r="A256" s="6"/>
      <c r="B256" s="5" t="str">
        <f>'General Information'!$B$12</f>
        <v>Menu</v>
      </c>
      <c r="C256" s="5" t="s">
        <v>18</v>
      </c>
      <c r="D256" s="5"/>
      <c r="E256" s="5"/>
      <c r="F256" s="5"/>
      <c r="G256" s="17" t="s">
        <v>277</v>
      </c>
    </row>
    <row r="257" spans="1:6" x14ac:dyDescent="0.25">
      <c r="A257" s="6"/>
      <c r="B257" s="5" t="str">
        <f>'General Information'!$B$13</f>
        <v>Menu</v>
      </c>
      <c r="C257" s="5" t="s">
        <v>18</v>
      </c>
      <c r="D257" s="5"/>
      <c r="E257" s="5"/>
      <c r="F257" s="5"/>
    </row>
    <row r="258" spans="1:6" x14ac:dyDescent="0.25">
      <c r="A258" s="6"/>
      <c r="B258" s="5" t="str">
        <f>'General Information'!$B$14</f>
        <v xml:space="preserve"> </v>
      </c>
      <c r="C258" s="5"/>
      <c r="D258" s="5"/>
      <c r="E258" s="5"/>
      <c r="F258" s="5"/>
    </row>
    <row r="259" spans="1:6" x14ac:dyDescent="0.25">
      <c r="A259" s="6"/>
      <c r="B259" s="5" t="str">
        <f>'General Information'!$B$15</f>
        <v xml:space="preserve"> </v>
      </c>
      <c r="C259" s="5"/>
      <c r="D259" s="5"/>
      <c r="E259" s="5"/>
      <c r="F259" s="5"/>
    </row>
    <row r="260" spans="1:6" x14ac:dyDescent="0.25">
      <c r="A260" s="6"/>
      <c r="B260" s="5" t="str">
        <f>'General Information'!$B$16</f>
        <v xml:space="preserve"> </v>
      </c>
      <c r="C260" s="5"/>
      <c r="D260" s="5"/>
      <c r="E260" s="5"/>
      <c r="F260" s="5"/>
    </row>
    <row r="261" spans="1:6" x14ac:dyDescent="0.25">
      <c r="A261" s="6"/>
      <c r="B261" s="5" t="str">
        <f>'General Information'!$B$17</f>
        <v xml:space="preserve"> </v>
      </c>
      <c r="C261" s="5"/>
      <c r="D261" s="5"/>
      <c r="E261" s="5"/>
      <c r="F261" s="5"/>
    </row>
    <row r="262" spans="1:6" x14ac:dyDescent="0.25">
      <c r="A262" s="6"/>
      <c r="B262" s="5" t="str">
        <f>'General Information'!$B$18</f>
        <v xml:space="preserve"> </v>
      </c>
      <c r="C262" s="5"/>
      <c r="D262" s="5"/>
      <c r="E262" s="5"/>
      <c r="F262" s="5"/>
    </row>
    <row r="263" spans="1:6" x14ac:dyDescent="0.25">
      <c r="A263" s="6"/>
      <c r="B263" s="5" t="str">
        <f>'General Information'!$B$19</f>
        <v xml:space="preserve"> </v>
      </c>
      <c r="C263" s="5"/>
      <c r="D263" s="5"/>
      <c r="E263" s="5"/>
      <c r="F263" s="5"/>
    </row>
    <row r="264" spans="1:6" x14ac:dyDescent="0.25">
      <c r="A264" s="6"/>
      <c r="B264" s="5" t="str">
        <f>'General Information'!$B$20</f>
        <v xml:space="preserve"> </v>
      </c>
      <c r="C264" s="5"/>
      <c r="D264" s="5"/>
      <c r="E264" s="5"/>
      <c r="F264" s="5"/>
    </row>
    <row r="265" spans="1:6" x14ac:dyDescent="0.25">
      <c r="A265" s="6"/>
      <c r="B265" s="5" t="str">
        <f>'General Information'!$B$21</f>
        <v xml:space="preserve"> </v>
      </c>
      <c r="C265" s="5"/>
      <c r="D265" s="5"/>
      <c r="E265" s="5"/>
      <c r="F265" s="5"/>
    </row>
    <row r="266" spans="1:6" x14ac:dyDescent="0.25">
      <c r="A266" s="6"/>
      <c r="B266" s="5" t="str">
        <f>'General Information'!$B$22</f>
        <v xml:space="preserve"> </v>
      </c>
      <c r="C266" s="5"/>
      <c r="D266" s="5"/>
      <c r="E266" s="5"/>
      <c r="F266" s="5"/>
    </row>
    <row r="267" spans="1:6" x14ac:dyDescent="0.25">
      <c r="A267" s="6"/>
      <c r="B267" s="5" t="str">
        <f>'General Information'!$B$23</f>
        <v xml:space="preserve"> </v>
      </c>
      <c r="C267" s="5"/>
      <c r="D267" s="5"/>
      <c r="E267" s="5"/>
      <c r="F267" s="5"/>
    </row>
    <row r="268" spans="1:6" x14ac:dyDescent="0.25">
      <c r="A268" s="6"/>
      <c r="B268" s="5" t="str">
        <f>'General Information'!$B$24</f>
        <v xml:space="preserve"> </v>
      </c>
      <c r="C268" s="5"/>
      <c r="D268" s="5"/>
      <c r="E268" s="5"/>
      <c r="F268" s="5"/>
    </row>
    <row r="269" spans="1:6" x14ac:dyDescent="0.25">
      <c r="A269" s="12"/>
      <c r="B269" s="5" t="str">
        <f>'General Information'!$B$25</f>
        <v xml:space="preserve"> </v>
      </c>
      <c r="C269" s="5"/>
      <c r="D269" s="5"/>
      <c r="E269" s="5"/>
      <c r="F269" s="5"/>
    </row>
    <row r="270" spans="1:6" x14ac:dyDescent="0.25">
      <c r="A270" s="13" t="s">
        <v>63</v>
      </c>
      <c r="B270" s="2" t="s">
        <v>17</v>
      </c>
      <c r="C270" s="2">
        <f>COUNTIF(C255:C269,"*Yes*")</f>
        <v>3</v>
      </c>
      <c r="D270" s="2">
        <f t="shared" ref="D270:F270" si="39">COUNTIF(D255:D269,"*Yes*")</f>
        <v>0</v>
      </c>
      <c r="E270" s="2">
        <f t="shared" si="39"/>
        <v>0</v>
      </c>
      <c r="F270" s="2">
        <f t="shared" si="39"/>
        <v>0</v>
      </c>
    </row>
    <row r="271" spans="1:6" x14ac:dyDescent="0.25">
      <c r="B271" s="2" t="s">
        <v>27</v>
      </c>
      <c r="C271" s="2">
        <f>COUNTIF(C255:C269,"*No?")</f>
        <v>0</v>
      </c>
      <c r="D271" s="2">
        <f t="shared" ref="D271:F271" si="40">COUNTIF(D255:D269,"*No?")</f>
        <v>0</v>
      </c>
      <c r="E271" s="2">
        <f t="shared" si="40"/>
        <v>0</v>
      </c>
      <c r="F271" s="2">
        <f t="shared" si="40"/>
        <v>0</v>
      </c>
    </row>
    <row r="272" spans="1:6" x14ac:dyDescent="0.25">
      <c r="B272" s="2" t="s">
        <v>28</v>
      </c>
      <c r="C272" s="2">
        <f>COUNTIF(C255:C269,"Not?apply")</f>
        <v>0</v>
      </c>
      <c r="D272" s="2">
        <f t="shared" ref="D272:F272" si="41">COUNTIF(D255:D269,"Not?apply")</f>
        <v>0</v>
      </c>
      <c r="E272" s="2">
        <f t="shared" si="41"/>
        <v>0</v>
      </c>
      <c r="F272" s="2">
        <f t="shared" si="41"/>
        <v>0</v>
      </c>
    </row>
    <row r="273" spans="1:7" ht="18" x14ac:dyDescent="0.25">
      <c r="A273" s="10" t="s">
        <v>64</v>
      </c>
      <c r="B273" s="11" t="s">
        <v>16</v>
      </c>
      <c r="C273" s="11" t="s">
        <v>17</v>
      </c>
      <c r="D273" s="11" t="s">
        <v>17</v>
      </c>
      <c r="E273" s="11" t="s">
        <v>17</v>
      </c>
      <c r="F273" s="11" t="s">
        <v>17</v>
      </c>
    </row>
    <row r="274" spans="1:7" ht="31.5" x14ac:dyDescent="0.25">
      <c r="A274" s="14" t="s">
        <v>65</v>
      </c>
      <c r="B274" s="5" t="str">
        <f>'General Information'!$B$11</f>
        <v>Home</v>
      </c>
      <c r="C274" s="5" t="s">
        <v>20</v>
      </c>
      <c r="D274" s="5"/>
      <c r="E274" s="5"/>
      <c r="F274" s="5"/>
      <c r="G274" s="13" t="s">
        <v>184</v>
      </c>
    </row>
    <row r="275" spans="1:7" x14ac:dyDescent="0.25">
      <c r="A275" s="6"/>
      <c r="B275" s="5" t="str">
        <f>'General Information'!$B$12</f>
        <v>Menu</v>
      </c>
      <c r="C275" s="5" t="s">
        <v>20</v>
      </c>
      <c r="D275" s="5"/>
      <c r="E275" s="5"/>
      <c r="F275" s="5"/>
      <c r="G275" s="17" t="s">
        <v>278</v>
      </c>
    </row>
    <row r="276" spans="1:7" x14ac:dyDescent="0.25">
      <c r="A276" s="6"/>
      <c r="B276" s="5" t="str">
        <f>'General Information'!$B$13</f>
        <v>Menu</v>
      </c>
      <c r="C276" s="5" t="s">
        <v>20</v>
      </c>
      <c r="D276" s="5"/>
      <c r="E276" s="5"/>
      <c r="F276" s="5"/>
      <c r="G276" s="53" t="s">
        <v>279</v>
      </c>
    </row>
    <row r="277" spans="1:7" x14ac:dyDescent="0.25">
      <c r="A277" s="6"/>
      <c r="B277" s="5" t="str">
        <f>'General Information'!$B$14</f>
        <v xml:space="preserve"> </v>
      </c>
      <c r="C277" s="5"/>
      <c r="D277" s="5"/>
      <c r="E277" s="5"/>
      <c r="F277" s="5"/>
    </row>
    <row r="278" spans="1:7" x14ac:dyDescent="0.25">
      <c r="A278" s="6"/>
      <c r="B278" s="5" t="str">
        <f>'General Information'!$B$15</f>
        <v xml:space="preserve"> </v>
      </c>
      <c r="C278" s="5"/>
      <c r="D278" s="5"/>
      <c r="E278" s="5"/>
      <c r="F278" s="5"/>
    </row>
    <row r="279" spans="1:7" x14ac:dyDescent="0.25">
      <c r="A279" s="6"/>
      <c r="B279" s="5" t="str">
        <f>'General Information'!$B$16</f>
        <v xml:space="preserve"> </v>
      </c>
      <c r="C279" s="5"/>
      <c r="D279" s="5"/>
      <c r="E279" s="5"/>
      <c r="F279" s="5"/>
    </row>
    <row r="280" spans="1:7" x14ac:dyDescent="0.25">
      <c r="A280" s="6"/>
      <c r="B280" s="5" t="str">
        <f>'General Information'!$B$17</f>
        <v xml:space="preserve"> </v>
      </c>
      <c r="C280" s="5"/>
      <c r="D280" s="5"/>
      <c r="E280" s="5"/>
      <c r="F280" s="5"/>
    </row>
    <row r="281" spans="1:7" x14ac:dyDescent="0.25">
      <c r="A281" s="6"/>
      <c r="B281" s="5" t="str">
        <f>'General Information'!$B$18</f>
        <v xml:space="preserve"> </v>
      </c>
      <c r="C281" s="5"/>
      <c r="D281" s="5"/>
      <c r="E281" s="5"/>
      <c r="F281" s="5"/>
    </row>
    <row r="282" spans="1:7" x14ac:dyDescent="0.25">
      <c r="A282" s="6"/>
      <c r="B282" s="5" t="str">
        <f>'General Information'!$B$19</f>
        <v xml:space="preserve"> </v>
      </c>
      <c r="C282" s="5"/>
      <c r="D282" s="5"/>
      <c r="E282" s="5"/>
      <c r="F282" s="5"/>
    </row>
    <row r="283" spans="1:7" x14ac:dyDescent="0.25">
      <c r="A283" s="6"/>
      <c r="B283" s="5" t="str">
        <f>'General Information'!$B$20</f>
        <v xml:space="preserve"> </v>
      </c>
      <c r="C283" s="5"/>
      <c r="D283" s="5"/>
      <c r="E283" s="5"/>
      <c r="F283" s="5"/>
    </row>
    <row r="284" spans="1:7" x14ac:dyDescent="0.25">
      <c r="A284" s="6"/>
      <c r="B284" s="5" t="str">
        <f>'General Information'!$B$21</f>
        <v xml:space="preserve"> </v>
      </c>
      <c r="C284" s="5"/>
      <c r="D284" s="5"/>
      <c r="E284" s="5"/>
      <c r="F284" s="5"/>
    </row>
    <row r="285" spans="1:7" x14ac:dyDescent="0.25">
      <c r="A285" s="6"/>
      <c r="B285" s="5" t="str">
        <f>'General Information'!$B$22</f>
        <v xml:space="preserve"> </v>
      </c>
      <c r="C285" s="5"/>
      <c r="D285" s="5"/>
      <c r="E285" s="5"/>
      <c r="F285" s="5"/>
    </row>
    <row r="286" spans="1:7" x14ac:dyDescent="0.25">
      <c r="A286" s="6"/>
      <c r="B286" s="5" t="str">
        <f>'General Information'!$B$23</f>
        <v xml:space="preserve"> </v>
      </c>
      <c r="C286" s="5"/>
      <c r="D286" s="5"/>
      <c r="E286" s="5"/>
      <c r="F286" s="5"/>
    </row>
    <row r="287" spans="1:7" x14ac:dyDescent="0.25">
      <c r="A287" s="6"/>
      <c r="B287" s="5" t="str">
        <f>'General Information'!$B$24</f>
        <v xml:space="preserve"> </v>
      </c>
      <c r="C287" s="5"/>
      <c r="D287" s="5"/>
      <c r="E287" s="5"/>
      <c r="F287" s="5"/>
    </row>
    <row r="288" spans="1:7" x14ac:dyDescent="0.25">
      <c r="A288" s="12"/>
      <c r="B288" s="5" t="str">
        <f>'General Information'!$B$25</f>
        <v xml:space="preserve"> </v>
      </c>
      <c r="C288" s="5"/>
      <c r="D288" s="5"/>
      <c r="E288" s="5"/>
      <c r="F288" s="5"/>
    </row>
    <row r="289" spans="1:7" x14ac:dyDescent="0.25">
      <c r="A289" s="13" t="s">
        <v>66</v>
      </c>
      <c r="B289" s="2" t="s">
        <v>17</v>
      </c>
      <c r="C289" s="2">
        <f>COUNTIF(C274:C288,"*Yes*")</f>
        <v>0</v>
      </c>
      <c r="D289" s="2">
        <f t="shared" ref="D289:F289" si="42">COUNTIF(D274:D288,"*Yes*")</f>
        <v>0</v>
      </c>
      <c r="E289" s="2">
        <f t="shared" si="42"/>
        <v>0</v>
      </c>
      <c r="F289" s="2">
        <f t="shared" si="42"/>
        <v>0</v>
      </c>
    </row>
    <row r="290" spans="1:7" x14ac:dyDescent="0.25">
      <c r="B290" s="2" t="s">
        <v>27</v>
      </c>
      <c r="C290" s="2">
        <f>COUNTIF(C274:C288,"*No?")</f>
        <v>0</v>
      </c>
      <c r="D290" s="2">
        <f t="shared" ref="D290:F290" si="43">COUNTIF(D274:D288,"*No?")</f>
        <v>0</v>
      </c>
      <c r="E290" s="2">
        <f t="shared" si="43"/>
        <v>0</v>
      </c>
      <c r="F290" s="2">
        <f t="shared" si="43"/>
        <v>0</v>
      </c>
    </row>
    <row r="291" spans="1:7" x14ac:dyDescent="0.25">
      <c r="B291" s="2" t="s">
        <v>28</v>
      </c>
      <c r="C291" s="2">
        <f>COUNTIF(C274:C288,"Not?apply")</f>
        <v>3</v>
      </c>
      <c r="D291" s="2">
        <f t="shared" ref="D291:F291" si="44">COUNTIF(D274:D288,"Not?apply")</f>
        <v>0</v>
      </c>
      <c r="E291" s="2">
        <f t="shared" si="44"/>
        <v>0</v>
      </c>
      <c r="F291" s="2">
        <f t="shared" si="44"/>
        <v>0</v>
      </c>
    </row>
    <row r="292" spans="1:7" ht="18" x14ac:dyDescent="0.25">
      <c r="A292" s="10" t="s">
        <v>67</v>
      </c>
      <c r="B292" s="11" t="s">
        <v>16</v>
      </c>
      <c r="C292" s="11" t="s">
        <v>17</v>
      </c>
      <c r="D292" s="11" t="s">
        <v>17</v>
      </c>
      <c r="E292" s="11" t="s">
        <v>17</v>
      </c>
      <c r="F292" s="11" t="s">
        <v>17</v>
      </c>
    </row>
    <row r="293" spans="1:7" x14ac:dyDescent="0.25">
      <c r="A293" s="14" t="s">
        <v>68</v>
      </c>
      <c r="B293" s="5" t="str">
        <f>'General Information'!$B$11</f>
        <v>Home</v>
      </c>
      <c r="C293" s="5" t="s">
        <v>18</v>
      </c>
      <c r="D293" s="5"/>
      <c r="E293" s="5"/>
      <c r="F293" s="5"/>
      <c r="G293" s="13" t="s">
        <v>184</v>
      </c>
    </row>
    <row r="294" spans="1:7" x14ac:dyDescent="0.25">
      <c r="A294" s="6"/>
      <c r="B294" s="5" t="str">
        <f>'General Information'!$B$12</f>
        <v>Menu</v>
      </c>
      <c r="C294" s="5" t="s">
        <v>18</v>
      </c>
      <c r="D294" s="5"/>
      <c r="E294" s="5"/>
      <c r="F294" s="5"/>
      <c r="G294" s="17" t="s">
        <v>280</v>
      </c>
    </row>
    <row r="295" spans="1:7" x14ac:dyDescent="0.25">
      <c r="A295" s="6"/>
      <c r="B295" s="5" t="str">
        <f>'General Information'!$B$13</f>
        <v>Menu</v>
      </c>
      <c r="C295" s="5" t="s">
        <v>18</v>
      </c>
      <c r="D295" s="5"/>
      <c r="E295" s="5"/>
      <c r="F295" s="5"/>
    </row>
    <row r="296" spans="1:7" x14ac:dyDescent="0.25">
      <c r="A296" s="6"/>
      <c r="B296" s="5" t="str">
        <f>'General Information'!$B$14</f>
        <v xml:space="preserve"> </v>
      </c>
      <c r="C296" s="5"/>
      <c r="D296" s="5"/>
      <c r="E296" s="5"/>
      <c r="F296" s="5"/>
    </row>
    <row r="297" spans="1:7" x14ac:dyDescent="0.25">
      <c r="A297" s="6"/>
      <c r="B297" s="5" t="str">
        <f>'General Information'!$B$15</f>
        <v xml:space="preserve"> </v>
      </c>
      <c r="C297" s="5"/>
      <c r="D297" s="5"/>
      <c r="E297" s="5"/>
      <c r="F297" s="5"/>
    </row>
    <row r="298" spans="1:7" x14ac:dyDescent="0.25">
      <c r="A298" s="6"/>
      <c r="B298" s="5" t="str">
        <f>'General Information'!$B$16</f>
        <v xml:space="preserve"> </v>
      </c>
      <c r="C298" s="5"/>
      <c r="D298" s="5"/>
      <c r="E298" s="5"/>
      <c r="F298" s="5"/>
    </row>
    <row r="299" spans="1:7" x14ac:dyDescent="0.25">
      <c r="A299" s="6"/>
      <c r="B299" s="5" t="str">
        <f>'General Information'!$B$17</f>
        <v xml:space="preserve"> </v>
      </c>
      <c r="C299" s="5"/>
      <c r="D299" s="5"/>
      <c r="E299" s="5"/>
      <c r="F299" s="5"/>
    </row>
    <row r="300" spans="1:7" x14ac:dyDescent="0.25">
      <c r="A300" s="6"/>
      <c r="B300" s="5" t="str">
        <f>'General Information'!$B$18</f>
        <v xml:space="preserve"> </v>
      </c>
      <c r="C300" s="5"/>
      <c r="D300" s="5"/>
      <c r="E300" s="5"/>
      <c r="F300" s="5"/>
    </row>
    <row r="301" spans="1:7" x14ac:dyDescent="0.25">
      <c r="A301" s="6"/>
      <c r="B301" s="5" t="str">
        <f>'General Information'!$B$19</f>
        <v xml:space="preserve"> </v>
      </c>
      <c r="C301" s="5"/>
      <c r="D301" s="5"/>
      <c r="E301" s="5"/>
      <c r="F301" s="5"/>
    </row>
    <row r="302" spans="1:7" x14ac:dyDescent="0.25">
      <c r="A302" s="6"/>
      <c r="B302" s="5" t="str">
        <f>'General Information'!$B$20</f>
        <v xml:space="preserve"> </v>
      </c>
      <c r="C302" s="5"/>
      <c r="D302" s="5"/>
      <c r="E302" s="5"/>
      <c r="F302" s="5"/>
    </row>
    <row r="303" spans="1:7" x14ac:dyDescent="0.25">
      <c r="A303" s="6"/>
      <c r="B303" s="5" t="str">
        <f>'General Information'!$B$21</f>
        <v xml:space="preserve"> </v>
      </c>
      <c r="C303" s="5"/>
      <c r="D303" s="5"/>
      <c r="E303" s="5"/>
      <c r="F303" s="5"/>
    </row>
    <row r="304" spans="1:7" x14ac:dyDescent="0.25">
      <c r="A304" s="6"/>
      <c r="B304" s="5" t="str">
        <f>'General Information'!$B$22</f>
        <v xml:space="preserve"> </v>
      </c>
      <c r="C304" s="5"/>
      <c r="D304" s="5"/>
      <c r="E304" s="5"/>
      <c r="F304" s="5"/>
    </row>
    <row r="305" spans="1:7" x14ac:dyDescent="0.25">
      <c r="A305" s="6"/>
      <c r="B305" s="5" t="str">
        <f>'General Information'!$B$23</f>
        <v xml:space="preserve"> </v>
      </c>
      <c r="C305" s="5"/>
      <c r="D305" s="5"/>
      <c r="E305" s="5"/>
      <c r="F305" s="5"/>
    </row>
    <row r="306" spans="1:7" x14ac:dyDescent="0.25">
      <c r="A306" s="6"/>
      <c r="B306" s="5" t="str">
        <f>'General Information'!$B$24</f>
        <v xml:space="preserve"> </v>
      </c>
      <c r="C306" s="5"/>
      <c r="D306" s="5"/>
      <c r="E306" s="5"/>
      <c r="F306" s="5"/>
    </row>
    <row r="307" spans="1:7" x14ac:dyDescent="0.25">
      <c r="A307" s="12"/>
      <c r="B307" s="5" t="str">
        <f>'General Information'!$B$25</f>
        <v xml:space="preserve"> </v>
      </c>
      <c r="C307" s="5"/>
      <c r="D307" s="5"/>
      <c r="E307" s="5"/>
      <c r="F307" s="5"/>
    </row>
    <row r="308" spans="1:7" x14ac:dyDescent="0.25">
      <c r="A308" s="13" t="s">
        <v>69</v>
      </c>
      <c r="B308" s="2" t="s">
        <v>17</v>
      </c>
      <c r="C308" s="2">
        <f>COUNTIF(C293:C307,"*Yes*")</f>
        <v>3</v>
      </c>
      <c r="D308" s="2">
        <f t="shared" ref="D308:F308" si="45">COUNTIF(D293:D307,"*Yes*")</f>
        <v>0</v>
      </c>
      <c r="E308" s="2">
        <f t="shared" si="45"/>
        <v>0</v>
      </c>
      <c r="F308" s="2">
        <f t="shared" si="45"/>
        <v>0</v>
      </c>
    </row>
    <row r="309" spans="1:7" x14ac:dyDescent="0.25">
      <c r="B309" s="2" t="s">
        <v>27</v>
      </c>
      <c r="C309" s="2">
        <f>COUNTIF(C293:C307,"*No?")</f>
        <v>0</v>
      </c>
      <c r="D309" s="2">
        <f t="shared" ref="D309:F309" si="46">COUNTIF(D293:D307,"*No?")</f>
        <v>0</v>
      </c>
      <c r="E309" s="2">
        <f t="shared" si="46"/>
        <v>0</v>
      </c>
      <c r="F309" s="2">
        <f t="shared" si="46"/>
        <v>0</v>
      </c>
    </row>
    <row r="310" spans="1:7" x14ac:dyDescent="0.25">
      <c r="B310" s="2" t="s">
        <v>28</v>
      </c>
      <c r="C310" s="2">
        <f>COUNTIF(C293:C307,"Not?apply")</f>
        <v>0</v>
      </c>
      <c r="D310" s="2">
        <f t="shared" ref="D310:F310" si="47">COUNTIF(D293:D307,"Not?apply")</f>
        <v>0</v>
      </c>
      <c r="E310" s="2">
        <f t="shared" si="47"/>
        <v>0</v>
      </c>
      <c r="F310" s="2">
        <f t="shared" si="47"/>
        <v>0</v>
      </c>
    </row>
    <row r="311" spans="1:7" ht="18" x14ac:dyDescent="0.25">
      <c r="A311" s="10" t="s">
        <v>70</v>
      </c>
      <c r="B311" s="11" t="s">
        <v>16</v>
      </c>
      <c r="C311" s="11" t="s">
        <v>17</v>
      </c>
      <c r="D311" s="11" t="s">
        <v>17</v>
      </c>
      <c r="E311" s="11" t="s">
        <v>17</v>
      </c>
      <c r="F311" s="11" t="s">
        <v>17</v>
      </c>
    </row>
    <row r="312" spans="1:7" ht="47.25" x14ac:dyDescent="0.25">
      <c r="A312" s="14" t="s">
        <v>71</v>
      </c>
      <c r="B312" s="5" t="str">
        <f>'General Information'!$B$11</f>
        <v>Home</v>
      </c>
      <c r="C312" s="5" t="s">
        <v>18</v>
      </c>
      <c r="D312" s="5"/>
      <c r="E312" s="5"/>
      <c r="F312" s="5"/>
      <c r="G312" s="13" t="s">
        <v>184</v>
      </c>
    </row>
    <row r="313" spans="1:7" x14ac:dyDescent="0.25">
      <c r="A313" s="6"/>
      <c r="B313" s="5" t="str">
        <f>'General Information'!$B$12</f>
        <v>Menu</v>
      </c>
      <c r="C313" s="5" t="s">
        <v>18</v>
      </c>
      <c r="D313" s="5"/>
      <c r="E313" s="5"/>
      <c r="F313" s="5"/>
      <c r="G313" s="17" t="s">
        <v>281</v>
      </c>
    </row>
    <row r="314" spans="1:7" x14ac:dyDescent="0.25">
      <c r="A314" s="6"/>
      <c r="B314" s="5" t="str">
        <f>'General Information'!$B$13</f>
        <v>Menu</v>
      </c>
      <c r="C314" s="5" t="s">
        <v>18</v>
      </c>
      <c r="D314" s="5"/>
      <c r="E314" s="5"/>
      <c r="F314" s="5"/>
      <c r="G314" s="53" t="s">
        <v>282</v>
      </c>
    </row>
    <row r="315" spans="1:7" x14ac:dyDescent="0.25">
      <c r="A315" s="6"/>
      <c r="B315" s="5" t="str">
        <f>'General Information'!$B$14</f>
        <v xml:space="preserve"> </v>
      </c>
      <c r="C315" s="5"/>
      <c r="D315" s="5"/>
      <c r="E315" s="5"/>
      <c r="F315" s="5"/>
    </row>
    <row r="316" spans="1:7" x14ac:dyDescent="0.25">
      <c r="A316" s="6"/>
      <c r="B316" s="5" t="str">
        <f>'General Information'!$B$15</f>
        <v xml:space="preserve"> </v>
      </c>
      <c r="C316" s="5"/>
      <c r="D316" s="5"/>
      <c r="E316" s="5"/>
      <c r="F316" s="5"/>
    </row>
    <row r="317" spans="1:7" x14ac:dyDescent="0.25">
      <c r="A317" s="6"/>
      <c r="B317" s="5" t="str">
        <f>'General Information'!$B$16</f>
        <v xml:space="preserve"> </v>
      </c>
      <c r="C317" s="5"/>
      <c r="D317" s="5"/>
      <c r="E317" s="5"/>
      <c r="F317" s="5"/>
    </row>
    <row r="318" spans="1:7" x14ac:dyDescent="0.25">
      <c r="A318" s="6"/>
      <c r="B318" s="5" t="str">
        <f>'General Information'!$B$17</f>
        <v xml:space="preserve"> </v>
      </c>
      <c r="C318" s="5"/>
      <c r="D318" s="5"/>
      <c r="E318" s="5"/>
      <c r="F318" s="5"/>
    </row>
    <row r="319" spans="1:7" x14ac:dyDescent="0.25">
      <c r="A319" s="6"/>
      <c r="B319" s="5" t="str">
        <f>'General Information'!$B$18</f>
        <v xml:space="preserve"> </v>
      </c>
      <c r="C319" s="5"/>
      <c r="D319" s="5"/>
      <c r="E319" s="5"/>
      <c r="F319" s="5"/>
    </row>
    <row r="320" spans="1:7" x14ac:dyDescent="0.25">
      <c r="A320" s="6"/>
      <c r="B320" s="5" t="str">
        <f>'General Information'!$B$19</f>
        <v xml:space="preserve"> </v>
      </c>
      <c r="C320" s="5"/>
      <c r="D320" s="5"/>
      <c r="E320" s="5"/>
      <c r="F320" s="5"/>
    </row>
    <row r="321" spans="1:7" x14ac:dyDescent="0.25">
      <c r="A321" s="6"/>
      <c r="B321" s="5" t="str">
        <f>'General Information'!$B$20</f>
        <v xml:space="preserve"> </v>
      </c>
      <c r="C321" s="5"/>
      <c r="D321" s="5"/>
      <c r="E321" s="5"/>
      <c r="F321" s="5"/>
    </row>
    <row r="322" spans="1:7" x14ac:dyDescent="0.25">
      <c r="A322" s="6"/>
      <c r="B322" s="5" t="str">
        <f>'General Information'!$B$21</f>
        <v xml:space="preserve"> </v>
      </c>
      <c r="C322" s="5"/>
      <c r="D322" s="5"/>
      <c r="E322" s="5"/>
      <c r="F322" s="5"/>
    </row>
    <row r="323" spans="1:7" x14ac:dyDescent="0.25">
      <c r="A323" s="6"/>
      <c r="B323" s="5" t="str">
        <f>'General Information'!$B$22</f>
        <v xml:space="preserve"> </v>
      </c>
      <c r="C323" s="5"/>
      <c r="D323" s="5"/>
      <c r="E323" s="5"/>
      <c r="F323" s="5"/>
    </row>
    <row r="324" spans="1:7" x14ac:dyDescent="0.25">
      <c r="A324" s="6"/>
      <c r="B324" s="5" t="str">
        <f>'General Information'!$B$23</f>
        <v xml:space="preserve"> </v>
      </c>
      <c r="C324" s="5"/>
      <c r="D324" s="5"/>
      <c r="E324" s="5"/>
      <c r="F324" s="5"/>
    </row>
    <row r="325" spans="1:7" x14ac:dyDescent="0.25">
      <c r="A325" s="6"/>
      <c r="B325" s="5" t="str">
        <f>'General Information'!$B$24</f>
        <v xml:space="preserve"> </v>
      </c>
      <c r="C325" s="5"/>
      <c r="D325" s="5"/>
      <c r="E325" s="5"/>
      <c r="F325" s="5"/>
    </row>
    <row r="326" spans="1:7" x14ac:dyDescent="0.25">
      <c r="A326" s="12"/>
      <c r="B326" s="5" t="str">
        <f>'General Information'!$B$25</f>
        <v xml:space="preserve"> </v>
      </c>
      <c r="C326" s="5"/>
      <c r="D326" s="5"/>
      <c r="E326" s="5"/>
      <c r="F326" s="5"/>
    </row>
    <row r="327" spans="1:7" x14ac:dyDescent="0.25">
      <c r="A327" s="13" t="s">
        <v>72</v>
      </c>
      <c r="B327" s="2" t="s">
        <v>17</v>
      </c>
      <c r="C327" s="2">
        <f>COUNTIF(C312:C326,"*Yes*")</f>
        <v>3</v>
      </c>
      <c r="D327" s="2">
        <f t="shared" ref="D327:F327" si="48">COUNTIF(D312:D326,"*Yes*")</f>
        <v>0</v>
      </c>
      <c r="E327" s="2">
        <f t="shared" si="48"/>
        <v>0</v>
      </c>
      <c r="F327" s="2">
        <f t="shared" si="48"/>
        <v>0</v>
      </c>
    </row>
    <row r="328" spans="1:7" x14ac:dyDescent="0.25">
      <c r="B328" s="2" t="s">
        <v>27</v>
      </c>
      <c r="C328" s="2">
        <f>COUNTIF(C312:C326,"*No?")</f>
        <v>0</v>
      </c>
      <c r="D328" s="2">
        <f t="shared" ref="D328:F328" si="49">COUNTIF(D312:D326,"*No?")</f>
        <v>0</v>
      </c>
      <c r="E328" s="2">
        <f t="shared" si="49"/>
        <v>0</v>
      </c>
      <c r="F328" s="2">
        <f t="shared" si="49"/>
        <v>0</v>
      </c>
    </row>
    <row r="329" spans="1:7" x14ac:dyDescent="0.25">
      <c r="B329" s="2" t="s">
        <v>28</v>
      </c>
      <c r="C329" s="2">
        <f>COUNTIF(C312:C326,"Not?apply")</f>
        <v>0</v>
      </c>
      <c r="D329" s="2">
        <f t="shared" ref="D329:F329" si="50">COUNTIF(D312:D326,"Not?apply")</f>
        <v>0</v>
      </c>
      <c r="E329" s="2">
        <f t="shared" si="50"/>
        <v>0</v>
      </c>
      <c r="F329" s="2">
        <f t="shared" si="50"/>
        <v>0</v>
      </c>
    </row>
    <row r="330" spans="1:7" ht="18" x14ac:dyDescent="0.25">
      <c r="A330" s="10" t="s">
        <v>73</v>
      </c>
      <c r="B330" s="11" t="s">
        <v>16</v>
      </c>
      <c r="C330" s="11" t="s">
        <v>17</v>
      </c>
      <c r="D330" s="11" t="s">
        <v>17</v>
      </c>
      <c r="E330" s="11" t="s">
        <v>17</v>
      </c>
      <c r="F330" s="11" t="s">
        <v>17</v>
      </c>
    </row>
    <row r="331" spans="1:7" ht="47.25" x14ac:dyDescent="0.25">
      <c r="A331" s="14" t="s">
        <v>74</v>
      </c>
      <c r="B331" s="5" t="str">
        <f>'General Information'!$B$11</f>
        <v>Home</v>
      </c>
      <c r="C331" s="5" t="s">
        <v>20</v>
      </c>
      <c r="D331" s="5"/>
      <c r="E331" s="5"/>
      <c r="F331" s="5"/>
      <c r="G331" s="13" t="s">
        <v>184</v>
      </c>
    </row>
    <row r="332" spans="1:7" x14ac:dyDescent="0.25">
      <c r="A332" s="6"/>
      <c r="B332" s="5" t="str">
        <f>'General Information'!$B$12</f>
        <v>Menu</v>
      </c>
      <c r="C332" s="5" t="s">
        <v>20</v>
      </c>
      <c r="D332" s="5"/>
      <c r="E332" s="5"/>
      <c r="F332" s="5"/>
      <c r="G332" s="17" t="s">
        <v>283</v>
      </c>
    </row>
    <row r="333" spans="1:7" x14ac:dyDescent="0.25">
      <c r="A333" s="6"/>
      <c r="B333" s="5" t="str">
        <f>'General Information'!$B$13</f>
        <v>Menu</v>
      </c>
      <c r="C333" s="5" t="s">
        <v>20</v>
      </c>
      <c r="D333" s="5"/>
      <c r="E333" s="5"/>
      <c r="F333" s="5"/>
      <c r="G333" s="53" t="s">
        <v>284</v>
      </c>
    </row>
    <row r="334" spans="1:7" x14ac:dyDescent="0.25">
      <c r="A334" s="6"/>
      <c r="B334" s="5" t="str">
        <f>'General Information'!$B$14</f>
        <v xml:space="preserve"> </v>
      </c>
      <c r="C334" s="5"/>
      <c r="D334" s="5"/>
      <c r="E334" s="5"/>
      <c r="F334" s="5"/>
    </row>
    <row r="335" spans="1:7" x14ac:dyDescent="0.25">
      <c r="A335" s="6"/>
      <c r="B335" s="5" t="str">
        <f>'General Information'!$B$15</f>
        <v xml:space="preserve"> </v>
      </c>
      <c r="C335" s="5"/>
      <c r="D335" s="5"/>
      <c r="E335" s="5"/>
      <c r="F335" s="5"/>
    </row>
    <row r="336" spans="1:7" x14ac:dyDescent="0.25">
      <c r="A336" s="6"/>
      <c r="B336" s="5" t="str">
        <f>'General Information'!$B$16</f>
        <v xml:space="preserve"> </v>
      </c>
      <c r="C336" s="5"/>
      <c r="D336" s="5"/>
      <c r="E336" s="5"/>
      <c r="F336" s="5"/>
    </row>
    <row r="337" spans="1:7" x14ac:dyDescent="0.25">
      <c r="A337" s="6"/>
      <c r="B337" s="5" t="str">
        <f>'General Information'!$B$17</f>
        <v xml:space="preserve"> </v>
      </c>
      <c r="C337" s="5"/>
      <c r="D337" s="5"/>
      <c r="E337" s="5"/>
      <c r="F337" s="5"/>
    </row>
    <row r="338" spans="1:7" x14ac:dyDescent="0.25">
      <c r="A338" s="6"/>
      <c r="B338" s="5" t="str">
        <f>'General Information'!$B$18</f>
        <v xml:space="preserve"> </v>
      </c>
      <c r="C338" s="5"/>
      <c r="D338" s="5"/>
      <c r="E338" s="5"/>
      <c r="F338" s="5"/>
    </row>
    <row r="339" spans="1:7" x14ac:dyDescent="0.25">
      <c r="A339" s="6"/>
      <c r="B339" s="5" t="str">
        <f>'General Information'!$B$19</f>
        <v xml:space="preserve"> </v>
      </c>
      <c r="C339" s="5"/>
      <c r="D339" s="5"/>
      <c r="E339" s="5"/>
      <c r="F339" s="5"/>
    </row>
    <row r="340" spans="1:7" x14ac:dyDescent="0.25">
      <c r="A340" s="6"/>
      <c r="B340" s="5" t="str">
        <f>'General Information'!$B$20</f>
        <v xml:space="preserve"> </v>
      </c>
      <c r="C340" s="5"/>
      <c r="D340" s="5"/>
      <c r="E340" s="5"/>
      <c r="F340" s="5"/>
    </row>
    <row r="341" spans="1:7" x14ac:dyDescent="0.25">
      <c r="A341" s="6"/>
      <c r="B341" s="5" t="str">
        <f>'General Information'!$B$21</f>
        <v xml:space="preserve"> </v>
      </c>
      <c r="C341" s="5"/>
      <c r="D341" s="5"/>
      <c r="E341" s="5"/>
      <c r="F341" s="5"/>
    </row>
    <row r="342" spans="1:7" x14ac:dyDescent="0.25">
      <c r="A342" s="6"/>
      <c r="B342" s="5" t="str">
        <f>'General Information'!$B$22</f>
        <v xml:space="preserve"> </v>
      </c>
      <c r="C342" s="5"/>
      <c r="D342" s="5"/>
      <c r="E342" s="5"/>
      <c r="F342" s="5"/>
    </row>
    <row r="343" spans="1:7" x14ac:dyDescent="0.25">
      <c r="A343" s="6"/>
      <c r="B343" s="5" t="str">
        <f>'General Information'!$B$23</f>
        <v xml:space="preserve"> </v>
      </c>
      <c r="C343" s="5"/>
      <c r="D343" s="5"/>
      <c r="E343" s="5"/>
      <c r="F343" s="5"/>
    </row>
    <row r="344" spans="1:7" x14ac:dyDescent="0.25">
      <c r="A344" s="6"/>
      <c r="B344" s="5" t="str">
        <f>'General Information'!$B$24</f>
        <v xml:space="preserve"> </v>
      </c>
      <c r="C344" s="5"/>
      <c r="D344" s="5"/>
      <c r="E344" s="5"/>
      <c r="F344" s="5"/>
    </row>
    <row r="345" spans="1:7" x14ac:dyDescent="0.25">
      <c r="A345" s="12"/>
      <c r="B345" s="5" t="str">
        <f>'General Information'!$B$25</f>
        <v xml:space="preserve"> </v>
      </c>
      <c r="C345" s="5"/>
      <c r="D345" s="5"/>
      <c r="E345" s="5"/>
      <c r="F345" s="5"/>
    </row>
    <row r="346" spans="1:7" x14ac:dyDescent="0.25">
      <c r="A346" s="13" t="s">
        <v>75</v>
      </c>
      <c r="B346" s="2" t="s">
        <v>17</v>
      </c>
      <c r="C346" s="2">
        <f>COUNTIF(C331:C345,"*Yes*")</f>
        <v>0</v>
      </c>
      <c r="D346" s="2">
        <f t="shared" ref="D346:F346" si="51">COUNTIF(D331:D345,"*Yes*")</f>
        <v>0</v>
      </c>
      <c r="E346" s="2">
        <f t="shared" si="51"/>
        <v>0</v>
      </c>
      <c r="F346" s="2">
        <f t="shared" si="51"/>
        <v>0</v>
      </c>
    </row>
    <row r="347" spans="1:7" x14ac:dyDescent="0.25">
      <c r="B347" s="2" t="s">
        <v>27</v>
      </c>
      <c r="C347" s="2">
        <f>COUNTIF(C331:C345,"*No?")</f>
        <v>0</v>
      </c>
      <c r="D347" s="2">
        <f t="shared" ref="D347:F347" si="52">COUNTIF(D331:D345,"*No?")</f>
        <v>0</v>
      </c>
      <c r="E347" s="2">
        <f t="shared" si="52"/>
        <v>0</v>
      </c>
      <c r="F347" s="2">
        <f t="shared" si="52"/>
        <v>0</v>
      </c>
    </row>
    <row r="348" spans="1:7" x14ac:dyDescent="0.25">
      <c r="A348" s="9" t="s">
        <v>191</v>
      </c>
      <c r="B348" s="2" t="s">
        <v>28</v>
      </c>
      <c r="C348" s="2">
        <f>COUNTIF(C331:C345,"Not?apply")</f>
        <v>3</v>
      </c>
      <c r="D348" s="2">
        <f t="shared" ref="D348:F348" si="53">COUNTIF(D331:D345,"Not?apply")</f>
        <v>0</v>
      </c>
      <c r="E348" s="2">
        <f t="shared" si="53"/>
        <v>0</v>
      </c>
      <c r="F348" s="2">
        <f t="shared" si="53"/>
        <v>0</v>
      </c>
    </row>
    <row r="349" spans="1:7" ht="18" x14ac:dyDescent="0.25">
      <c r="A349" s="10" t="s">
        <v>76</v>
      </c>
      <c r="B349" s="11" t="s">
        <v>16</v>
      </c>
      <c r="C349" s="11" t="s">
        <v>17</v>
      </c>
      <c r="D349" s="11" t="s">
        <v>17</v>
      </c>
      <c r="E349" s="11" t="s">
        <v>17</v>
      </c>
      <c r="F349" s="11" t="s">
        <v>17</v>
      </c>
    </row>
    <row r="350" spans="1:7" ht="47.25" x14ac:dyDescent="0.25">
      <c r="A350" s="14" t="s">
        <v>77</v>
      </c>
      <c r="B350" s="5" t="str">
        <f>'General Information'!$B$11</f>
        <v>Home</v>
      </c>
      <c r="C350" s="5" t="s">
        <v>20</v>
      </c>
      <c r="D350" s="5"/>
      <c r="E350" s="5"/>
      <c r="F350" s="5"/>
      <c r="G350" s="13" t="s">
        <v>184</v>
      </c>
    </row>
    <row r="351" spans="1:7" ht="31.5" x14ac:dyDescent="0.25">
      <c r="A351" s="6"/>
      <c r="B351" s="5" t="str">
        <f>'General Information'!$B$12</f>
        <v>Menu</v>
      </c>
      <c r="C351" s="5" t="s">
        <v>20</v>
      </c>
      <c r="D351" s="5"/>
      <c r="E351" s="5"/>
      <c r="F351" s="5"/>
      <c r="G351" s="17" t="s">
        <v>285</v>
      </c>
    </row>
    <row r="352" spans="1:7" x14ac:dyDescent="0.25">
      <c r="A352" s="6"/>
      <c r="B352" s="5" t="str">
        <f>'General Information'!$B$13</f>
        <v>Menu</v>
      </c>
      <c r="C352" s="5" t="s">
        <v>20</v>
      </c>
      <c r="D352" s="5"/>
      <c r="E352" s="5"/>
      <c r="F352" s="5"/>
      <c r="G352" s="53" t="s">
        <v>286</v>
      </c>
    </row>
    <row r="353" spans="1:6" x14ac:dyDescent="0.25">
      <c r="A353" s="6"/>
      <c r="B353" s="5" t="str">
        <f>'General Information'!$B$14</f>
        <v xml:space="preserve"> </v>
      </c>
      <c r="C353" s="5"/>
      <c r="D353" s="5"/>
      <c r="E353" s="5"/>
      <c r="F353" s="5"/>
    </row>
    <row r="354" spans="1:6" x14ac:dyDescent="0.25">
      <c r="A354" s="6"/>
      <c r="B354" s="5" t="str">
        <f>'General Information'!$B$15</f>
        <v xml:space="preserve"> </v>
      </c>
      <c r="C354" s="5"/>
      <c r="D354" s="5"/>
      <c r="E354" s="5"/>
      <c r="F354" s="5"/>
    </row>
    <row r="355" spans="1:6" x14ac:dyDescent="0.25">
      <c r="A355" s="6"/>
      <c r="B355" s="5" t="str">
        <f>'General Information'!$B$16</f>
        <v xml:space="preserve"> </v>
      </c>
      <c r="C355" s="5"/>
      <c r="D355" s="5"/>
      <c r="E355" s="5"/>
      <c r="F355" s="5"/>
    </row>
    <row r="356" spans="1:6" x14ac:dyDescent="0.25">
      <c r="A356" s="6"/>
      <c r="B356" s="5" t="str">
        <f>'General Information'!$B$17</f>
        <v xml:space="preserve"> </v>
      </c>
      <c r="C356" s="5"/>
      <c r="D356" s="5"/>
      <c r="E356" s="5"/>
      <c r="F356" s="5"/>
    </row>
    <row r="357" spans="1:6" x14ac:dyDescent="0.25">
      <c r="A357" s="6"/>
      <c r="B357" s="5" t="str">
        <f>'General Information'!$B$18</f>
        <v xml:space="preserve"> </v>
      </c>
      <c r="C357" s="5"/>
      <c r="D357" s="5"/>
      <c r="E357" s="5"/>
      <c r="F357" s="5"/>
    </row>
    <row r="358" spans="1:6" x14ac:dyDescent="0.25">
      <c r="A358" s="6"/>
      <c r="B358" s="5" t="str">
        <f>'General Information'!$B$19</f>
        <v xml:space="preserve"> </v>
      </c>
      <c r="C358" s="5"/>
      <c r="D358" s="5"/>
      <c r="E358" s="5"/>
      <c r="F358" s="5"/>
    </row>
    <row r="359" spans="1:6" x14ac:dyDescent="0.25">
      <c r="A359" s="6"/>
      <c r="B359" s="5" t="str">
        <f>'General Information'!$B$20</f>
        <v xml:space="preserve"> </v>
      </c>
      <c r="C359" s="5"/>
      <c r="D359" s="5"/>
      <c r="E359" s="5"/>
      <c r="F359" s="5"/>
    </row>
    <row r="360" spans="1:6" x14ac:dyDescent="0.25">
      <c r="A360" s="6"/>
      <c r="B360" s="5" t="str">
        <f>'General Information'!$B$21</f>
        <v xml:space="preserve"> </v>
      </c>
      <c r="C360" s="5"/>
      <c r="D360" s="5"/>
      <c r="E360" s="5"/>
      <c r="F360" s="5"/>
    </row>
    <row r="361" spans="1:6" x14ac:dyDescent="0.25">
      <c r="A361" s="6"/>
      <c r="B361" s="5" t="str">
        <f>'General Information'!$B$22</f>
        <v xml:space="preserve"> </v>
      </c>
      <c r="C361" s="5"/>
      <c r="D361" s="5"/>
      <c r="E361" s="5"/>
      <c r="F361" s="5"/>
    </row>
    <row r="362" spans="1:6" x14ac:dyDescent="0.25">
      <c r="A362" s="6"/>
      <c r="B362" s="5" t="str">
        <f>'General Information'!$B$23</f>
        <v xml:space="preserve"> </v>
      </c>
      <c r="C362" s="5"/>
      <c r="D362" s="5"/>
      <c r="E362" s="5"/>
      <c r="F362" s="5"/>
    </row>
    <row r="363" spans="1:6" x14ac:dyDescent="0.25">
      <c r="A363" s="6"/>
      <c r="B363" s="5" t="str">
        <f>'General Information'!$B$24</f>
        <v xml:space="preserve"> </v>
      </c>
      <c r="C363" s="5"/>
      <c r="D363" s="5"/>
      <c r="E363" s="5"/>
      <c r="F363" s="5"/>
    </row>
    <row r="364" spans="1:6" x14ac:dyDescent="0.25">
      <c r="A364" s="12"/>
      <c r="B364" s="5" t="str">
        <f>'General Information'!$B$25</f>
        <v xml:space="preserve"> </v>
      </c>
      <c r="C364" s="5"/>
      <c r="D364" s="5"/>
      <c r="E364" s="5"/>
      <c r="F364" s="5"/>
    </row>
    <row r="365" spans="1:6" x14ac:dyDescent="0.25">
      <c r="A365" s="13" t="s">
        <v>78</v>
      </c>
      <c r="B365" s="2" t="s">
        <v>17</v>
      </c>
      <c r="C365" s="2">
        <f>COUNTIF(C350:C364,"*Yes*")</f>
        <v>0</v>
      </c>
      <c r="D365" s="2">
        <f t="shared" ref="D365:F365" si="54">COUNTIF(D350:D364,"*Yes*")</f>
        <v>0</v>
      </c>
      <c r="E365" s="2">
        <f t="shared" si="54"/>
        <v>0</v>
      </c>
      <c r="F365" s="2">
        <f t="shared" si="54"/>
        <v>0</v>
      </c>
    </row>
    <row r="366" spans="1:6" x14ac:dyDescent="0.25">
      <c r="B366" s="2" t="s">
        <v>27</v>
      </c>
      <c r="C366" s="2">
        <f>COUNTIF(C350:C364,"*No?")</f>
        <v>0</v>
      </c>
      <c r="D366" s="2">
        <f t="shared" ref="D366:F366" si="55">COUNTIF(D350:D364,"*No?")</f>
        <v>0</v>
      </c>
      <c r="E366" s="2">
        <f t="shared" si="55"/>
        <v>0</v>
      </c>
      <c r="F366" s="2">
        <f t="shared" si="55"/>
        <v>0</v>
      </c>
    </row>
    <row r="367" spans="1:6" x14ac:dyDescent="0.25">
      <c r="A367" s="9" t="s">
        <v>191</v>
      </c>
      <c r="B367" s="2" t="s">
        <v>28</v>
      </c>
      <c r="C367" s="2">
        <f>COUNTIF(C350:C364,"Not?apply")</f>
        <v>3</v>
      </c>
      <c r="D367" s="2">
        <f t="shared" ref="D367:F367" si="56">COUNTIF(D350:D364,"Not?apply")</f>
        <v>0</v>
      </c>
      <c r="E367" s="2">
        <f t="shared" si="56"/>
        <v>0</v>
      </c>
      <c r="F367" s="2">
        <f t="shared" si="56"/>
        <v>0</v>
      </c>
    </row>
    <row r="368" spans="1:6" ht="20.25" x14ac:dyDescent="0.3">
      <c r="A368" s="15" t="s">
        <v>79</v>
      </c>
      <c r="B368" s="11" t="s">
        <v>16</v>
      </c>
      <c r="C368" s="11" t="s">
        <v>17</v>
      </c>
      <c r="D368" s="11" t="s">
        <v>17</v>
      </c>
      <c r="E368" s="11" t="s">
        <v>17</v>
      </c>
      <c r="F368" s="11" t="s">
        <v>17</v>
      </c>
    </row>
    <row r="369" spans="1:7" ht="31.5" x14ac:dyDescent="0.25">
      <c r="A369" s="14" t="s">
        <v>80</v>
      </c>
      <c r="B369" s="5" t="str">
        <f>'General Information'!$B$11</f>
        <v>Home</v>
      </c>
      <c r="C369" s="5" t="s">
        <v>20</v>
      </c>
      <c r="D369" s="5"/>
      <c r="E369" s="5"/>
      <c r="F369" s="5"/>
      <c r="G369" s="13" t="s">
        <v>184</v>
      </c>
    </row>
    <row r="370" spans="1:7" x14ac:dyDescent="0.25">
      <c r="A370" s="6"/>
      <c r="B370" s="5" t="str">
        <f>'General Information'!$B$12</f>
        <v>Menu</v>
      </c>
      <c r="C370" s="5" t="s">
        <v>20</v>
      </c>
      <c r="D370" s="5"/>
      <c r="E370" s="5"/>
      <c r="F370" s="5"/>
      <c r="G370" s="17" t="s">
        <v>287</v>
      </c>
    </row>
    <row r="371" spans="1:7" x14ac:dyDescent="0.25">
      <c r="A371" s="6"/>
      <c r="B371" s="5" t="str">
        <f>'General Information'!$B$13</f>
        <v>Menu</v>
      </c>
      <c r="C371" s="5" t="s">
        <v>20</v>
      </c>
      <c r="D371" s="5"/>
      <c r="E371" s="5"/>
      <c r="F371" s="5"/>
      <c r="G371" s="53" t="s">
        <v>288</v>
      </c>
    </row>
    <row r="372" spans="1:7" x14ac:dyDescent="0.25">
      <c r="A372" s="6"/>
      <c r="B372" s="5" t="str">
        <f>'General Information'!$B$14</f>
        <v xml:space="preserve"> </v>
      </c>
      <c r="C372" s="5"/>
      <c r="D372" s="5"/>
      <c r="E372" s="5"/>
      <c r="F372" s="5"/>
      <c r="G372" s="53" t="s">
        <v>289</v>
      </c>
    </row>
    <row r="373" spans="1:7" x14ac:dyDescent="0.25">
      <c r="A373" s="6"/>
      <c r="B373" s="5" t="str">
        <f>'General Information'!$B$15</f>
        <v xml:space="preserve"> </v>
      </c>
      <c r="C373" s="5"/>
      <c r="D373" s="5"/>
      <c r="E373" s="5"/>
      <c r="F373" s="5"/>
    </row>
    <row r="374" spans="1:7" x14ac:dyDescent="0.25">
      <c r="A374" s="6"/>
      <c r="B374" s="5" t="str">
        <f>'General Information'!$B$16</f>
        <v xml:space="preserve"> </v>
      </c>
      <c r="C374" s="5"/>
      <c r="D374" s="5"/>
      <c r="E374" s="5"/>
      <c r="F374" s="5"/>
    </row>
    <row r="375" spans="1:7" x14ac:dyDescent="0.25">
      <c r="A375" s="6"/>
      <c r="B375" s="5" t="str">
        <f>'General Information'!$B$17</f>
        <v xml:space="preserve"> </v>
      </c>
      <c r="C375" s="5"/>
      <c r="D375" s="5"/>
      <c r="E375" s="5"/>
      <c r="F375" s="5"/>
    </row>
    <row r="376" spans="1:7" x14ac:dyDescent="0.25">
      <c r="A376" s="6"/>
      <c r="B376" s="5" t="str">
        <f>'General Information'!$B$18</f>
        <v xml:space="preserve"> </v>
      </c>
      <c r="C376" s="5"/>
      <c r="D376" s="5"/>
      <c r="E376" s="5"/>
      <c r="F376" s="5"/>
    </row>
    <row r="377" spans="1:7" x14ac:dyDescent="0.25">
      <c r="A377" s="6"/>
      <c r="B377" s="5" t="str">
        <f>'General Information'!$B$19</f>
        <v xml:space="preserve"> </v>
      </c>
      <c r="C377" s="5"/>
      <c r="D377" s="5"/>
      <c r="E377" s="5"/>
      <c r="F377" s="5"/>
    </row>
    <row r="378" spans="1:7" x14ac:dyDescent="0.25">
      <c r="A378" s="6"/>
      <c r="B378" s="5" t="str">
        <f>'General Information'!$B$20</f>
        <v xml:space="preserve"> </v>
      </c>
      <c r="C378" s="5"/>
      <c r="D378" s="5"/>
      <c r="E378" s="5"/>
      <c r="F378" s="5"/>
    </row>
    <row r="379" spans="1:7" x14ac:dyDescent="0.25">
      <c r="A379" s="6"/>
      <c r="B379" s="5" t="str">
        <f>'General Information'!$B$21</f>
        <v xml:space="preserve"> </v>
      </c>
      <c r="C379" s="5"/>
      <c r="D379" s="5"/>
      <c r="E379" s="5"/>
      <c r="F379" s="5"/>
    </row>
    <row r="380" spans="1:7" x14ac:dyDescent="0.25">
      <c r="A380" s="6"/>
      <c r="B380" s="5" t="str">
        <f>'General Information'!$B$22</f>
        <v xml:space="preserve"> </v>
      </c>
      <c r="C380" s="5"/>
      <c r="D380" s="5"/>
      <c r="E380" s="5"/>
      <c r="F380" s="5"/>
    </row>
    <row r="381" spans="1:7" x14ac:dyDescent="0.25">
      <c r="A381" s="6"/>
      <c r="B381" s="5" t="str">
        <f>'General Information'!$B$23</f>
        <v xml:space="preserve"> </v>
      </c>
      <c r="C381" s="5"/>
      <c r="D381" s="5"/>
      <c r="E381" s="5"/>
      <c r="F381" s="5"/>
    </row>
    <row r="382" spans="1:7" x14ac:dyDescent="0.25">
      <c r="A382" s="6"/>
      <c r="B382" s="5" t="str">
        <f>'General Information'!$B$24</f>
        <v xml:space="preserve"> </v>
      </c>
      <c r="C382" s="5"/>
      <c r="D382" s="5"/>
      <c r="E382" s="5"/>
      <c r="F382" s="5"/>
    </row>
    <row r="383" spans="1:7" x14ac:dyDescent="0.25">
      <c r="A383" s="12"/>
      <c r="B383" s="5" t="str">
        <f>'General Information'!$B$25</f>
        <v xml:space="preserve"> </v>
      </c>
      <c r="C383" s="5"/>
      <c r="D383" s="5"/>
      <c r="E383" s="5"/>
      <c r="F383" s="5"/>
    </row>
    <row r="384" spans="1:7" x14ac:dyDescent="0.25">
      <c r="A384" s="13" t="s">
        <v>81</v>
      </c>
      <c r="B384" s="2" t="s">
        <v>17</v>
      </c>
      <c r="C384" s="2">
        <f>COUNTIF(C369:C383,"*Yes*")</f>
        <v>0</v>
      </c>
      <c r="D384" s="2">
        <f t="shared" ref="D384:F384" si="57">COUNTIF(D369:D383,"*Yes*")</f>
        <v>0</v>
      </c>
      <c r="E384" s="2">
        <f t="shared" si="57"/>
        <v>0</v>
      </c>
      <c r="F384" s="2">
        <f t="shared" si="57"/>
        <v>0</v>
      </c>
    </row>
    <row r="385" spans="1:6" x14ac:dyDescent="0.25">
      <c r="B385" s="2" t="s">
        <v>27</v>
      </c>
      <c r="C385" s="2">
        <f>COUNTIF(C369:C383,"*No?")</f>
        <v>0</v>
      </c>
      <c r="D385" s="2">
        <f t="shared" ref="D385:F385" si="58">COUNTIF(D369:D383,"*No?")</f>
        <v>0</v>
      </c>
      <c r="E385" s="2">
        <f t="shared" si="58"/>
        <v>0</v>
      </c>
      <c r="F385" s="2">
        <f t="shared" si="58"/>
        <v>0</v>
      </c>
    </row>
    <row r="386" spans="1:6" x14ac:dyDescent="0.25">
      <c r="A386" s="9" t="s">
        <v>191</v>
      </c>
      <c r="B386" s="2" t="s">
        <v>28</v>
      </c>
      <c r="C386" s="2">
        <f>COUNTIF(C369:C383,"Not?apply")</f>
        <v>3</v>
      </c>
      <c r="D386" s="2">
        <f t="shared" ref="D386:F386" si="59">COUNTIF(D369:D383,"Not?apply")</f>
        <v>0</v>
      </c>
      <c r="E386" s="2">
        <f t="shared" si="59"/>
        <v>0</v>
      </c>
      <c r="F386" s="2">
        <f t="shared" si="59"/>
        <v>0</v>
      </c>
    </row>
    <row r="387" spans="1:6" ht="20.25" x14ac:dyDescent="0.3">
      <c r="A387" s="15" t="s">
        <v>82</v>
      </c>
      <c r="B387" s="11" t="s">
        <v>16</v>
      </c>
      <c r="C387" s="11" t="s">
        <v>17</v>
      </c>
      <c r="D387" s="11" t="s">
        <v>17</v>
      </c>
      <c r="E387" s="11" t="s">
        <v>17</v>
      </c>
      <c r="F387" s="11" t="s">
        <v>17</v>
      </c>
    </row>
    <row r="388" spans="1:6" ht="31.5" x14ac:dyDescent="0.25">
      <c r="A388" s="14" t="s">
        <v>83</v>
      </c>
      <c r="B388" s="5" t="str">
        <f>'General Information'!$B$11</f>
        <v>Home</v>
      </c>
      <c r="C388" s="5" t="s">
        <v>20</v>
      </c>
      <c r="D388" s="5"/>
      <c r="E388" s="5"/>
      <c r="F388" s="5"/>
    </row>
    <row r="389" spans="1:6" x14ac:dyDescent="0.25">
      <c r="A389" s="6"/>
      <c r="B389" s="5" t="str">
        <f>'General Information'!$B$12</f>
        <v>Menu</v>
      </c>
      <c r="C389" s="5" t="s">
        <v>20</v>
      </c>
      <c r="D389" s="5"/>
      <c r="E389" s="5"/>
      <c r="F389" s="5"/>
    </row>
    <row r="390" spans="1:6" x14ac:dyDescent="0.25">
      <c r="A390" s="6"/>
      <c r="B390" s="5" t="str">
        <f>'General Information'!$B$13</f>
        <v>Menu</v>
      </c>
      <c r="C390" s="5" t="s">
        <v>20</v>
      </c>
      <c r="D390" s="5"/>
      <c r="E390" s="5"/>
      <c r="F390" s="5"/>
    </row>
    <row r="391" spans="1:6" x14ac:dyDescent="0.25">
      <c r="A391" s="6"/>
      <c r="B391" s="5" t="str">
        <f>'General Information'!$B$14</f>
        <v xml:space="preserve"> </v>
      </c>
      <c r="C391" s="5"/>
      <c r="D391" s="5"/>
      <c r="E391" s="5"/>
      <c r="F391" s="5"/>
    </row>
    <row r="392" spans="1:6" x14ac:dyDescent="0.25">
      <c r="A392" s="6"/>
      <c r="B392" s="5" t="str">
        <f>'General Information'!$B$15</f>
        <v xml:space="preserve"> </v>
      </c>
      <c r="C392" s="5"/>
      <c r="D392" s="5"/>
      <c r="E392" s="5"/>
      <c r="F392" s="5"/>
    </row>
    <row r="393" spans="1:6" x14ac:dyDescent="0.25">
      <c r="A393" s="6"/>
      <c r="B393" s="5" t="str">
        <f>'General Information'!$B$16</f>
        <v xml:space="preserve"> </v>
      </c>
      <c r="C393" s="5"/>
      <c r="D393" s="5"/>
      <c r="E393" s="5"/>
      <c r="F393" s="5"/>
    </row>
    <row r="394" spans="1:6" x14ac:dyDescent="0.25">
      <c r="A394" s="6"/>
      <c r="B394" s="5" t="str">
        <f>'General Information'!$B$17</f>
        <v xml:space="preserve"> </v>
      </c>
      <c r="C394" s="5"/>
      <c r="D394" s="5"/>
      <c r="E394" s="5"/>
      <c r="F394" s="5"/>
    </row>
    <row r="395" spans="1:6" x14ac:dyDescent="0.25">
      <c r="A395" s="6"/>
      <c r="B395" s="5" t="str">
        <f>'General Information'!$B$18</f>
        <v xml:space="preserve"> </v>
      </c>
      <c r="C395" s="5"/>
      <c r="D395" s="5"/>
      <c r="E395" s="5"/>
      <c r="F395" s="5"/>
    </row>
    <row r="396" spans="1:6" x14ac:dyDescent="0.25">
      <c r="A396" s="6"/>
      <c r="B396" s="5" t="str">
        <f>'General Information'!$B$19</f>
        <v xml:space="preserve"> </v>
      </c>
      <c r="C396" s="5"/>
      <c r="D396" s="5"/>
      <c r="E396" s="5"/>
      <c r="F396" s="5"/>
    </row>
    <row r="397" spans="1:6" x14ac:dyDescent="0.25">
      <c r="A397" s="6"/>
      <c r="B397" s="5" t="str">
        <f>'General Information'!$B$20</f>
        <v xml:space="preserve"> </v>
      </c>
      <c r="C397" s="5"/>
      <c r="D397" s="5"/>
      <c r="E397" s="5"/>
      <c r="F397" s="5"/>
    </row>
    <row r="398" spans="1:6" x14ac:dyDescent="0.25">
      <c r="A398" s="6"/>
      <c r="B398" s="5" t="str">
        <f>'General Information'!$B$21</f>
        <v xml:space="preserve"> </v>
      </c>
      <c r="C398" s="5"/>
      <c r="D398" s="5"/>
      <c r="E398" s="5"/>
      <c r="F398" s="5"/>
    </row>
    <row r="399" spans="1:6" x14ac:dyDescent="0.25">
      <c r="A399" s="6"/>
      <c r="B399" s="5" t="str">
        <f>'General Information'!$B$22</f>
        <v xml:space="preserve"> </v>
      </c>
      <c r="C399" s="5"/>
      <c r="D399" s="5"/>
      <c r="E399" s="5"/>
      <c r="F399" s="5"/>
    </row>
    <row r="400" spans="1:6" x14ac:dyDescent="0.25">
      <c r="A400" s="6"/>
      <c r="B400" s="5" t="str">
        <f>'General Information'!$B$23</f>
        <v xml:space="preserve"> </v>
      </c>
      <c r="C400" s="5"/>
      <c r="D400" s="5"/>
      <c r="E400" s="5"/>
      <c r="F400" s="5"/>
    </row>
    <row r="401" spans="1:6" x14ac:dyDescent="0.25">
      <c r="A401" s="6"/>
      <c r="B401" s="5" t="str">
        <f>'General Information'!$B$24</f>
        <v xml:space="preserve"> </v>
      </c>
      <c r="C401" s="5"/>
      <c r="D401" s="5"/>
      <c r="E401" s="5"/>
      <c r="F401" s="5"/>
    </row>
    <row r="402" spans="1:6" x14ac:dyDescent="0.25">
      <c r="A402" s="12"/>
      <c r="B402" s="5" t="str">
        <f>'General Information'!$B$25</f>
        <v xml:space="preserve"> </v>
      </c>
      <c r="C402" s="5"/>
      <c r="D402" s="5"/>
      <c r="E402" s="5"/>
      <c r="F402" s="5"/>
    </row>
    <row r="403" spans="1:6" x14ac:dyDescent="0.25">
      <c r="A403" s="13" t="s">
        <v>48</v>
      </c>
      <c r="B403" s="2" t="s">
        <v>17</v>
      </c>
      <c r="C403" s="2">
        <f>COUNTIF(C388:C402,"*Yes*")</f>
        <v>0</v>
      </c>
      <c r="D403" s="2">
        <f t="shared" ref="D403:F403" si="60">COUNTIF(D388:D402,"*Yes*")</f>
        <v>0</v>
      </c>
      <c r="E403" s="2">
        <f t="shared" si="60"/>
        <v>0</v>
      </c>
      <c r="F403" s="2">
        <f t="shared" si="60"/>
        <v>0</v>
      </c>
    </row>
    <row r="404" spans="1:6" x14ac:dyDescent="0.25">
      <c r="B404" s="2" t="s">
        <v>27</v>
      </c>
      <c r="C404" s="2">
        <f>COUNTIF(C388:C402,"*No?")</f>
        <v>0</v>
      </c>
      <c r="D404" s="2">
        <f t="shared" ref="D404:F404" si="61">COUNTIF(D388:D402,"*No?")</f>
        <v>0</v>
      </c>
      <c r="E404" s="2">
        <f t="shared" si="61"/>
        <v>0</v>
      </c>
      <c r="F404" s="2">
        <f t="shared" si="61"/>
        <v>0</v>
      </c>
    </row>
    <row r="405" spans="1:6" x14ac:dyDescent="0.25">
      <c r="A405" s="9" t="s">
        <v>191</v>
      </c>
      <c r="B405" s="2" t="s">
        <v>28</v>
      </c>
      <c r="C405" s="2">
        <f>COUNTIF(C388:C402,"Not?apply")</f>
        <v>3</v>
      </c>
      <c r="D405" s="2">
        <f t="shared" ref="D405:F405" si="62">COUNTIF(D388:D402,"Not?apply")</f>
        <v>0</v>
      </c>
      <c r="E405" s="2">
        <f t="shared" si="62"/>
        <v>0</v>
      </c>
      <c r="F405" s="2">
        <f t="shared" si="62"/>
        <v>0</v>
      </c>
    </row>
    <row r="406" spans="1:6" ht="18" x14ac:dyDescent="0.25">
      <c r="A406" s="10" t="s">
        <v>84</v>
      </c>
      <c r="B406" s="11" t="s">
        <v>16</v>
      </c>
      <c r="C406" s="11" t="s">
        <v>17</v>
      </c>
      <c r="D406" s="11" t="s">
        <v>17</v>
      </c>
      <c r="E406" s="11" t="s">
        <v>17</v>
      </c>
      <c r="F406" s="11" t="s">
        <v>17</v>
      </c>
    </row>
    <row r="407" spans="1:6" ht="47.25" x14ac:dyDescent="0.25">
      <c r="A407" s="14" t="s">
        <v>85</v>
      </c>
      <c r="B407" s="5" t="str">
        <f>'General Information'!$B$11</f>
        <v>Home</v>
      </c>
      <c r="C407" s="5" t="s">
        <v>20</v>
      </c>
      <c r="D407" s="5"/>
      <c r="E407" s="5"/>
      <c r="F407" s="5"/>
    </row>
    <row r="408" spans="1:6" x14ac:dyDescent="0.25">
      <c r="A408" s="6"/>
      <c r="B408" s="5" t="str">
        <f>'General Information'!$B$12</f>
        <v>Menu</v>
      </c>
      <c r="C408" s="5" t="s">
        <v>20</v>
      </c>
      <c r="D408" s="5"/>
      <c r="E408" s="5"/>
      <c r="F408" s="5"/>
    </row>
    <row r="409" spans="1:6" x14ac:dyDescent="0.25">
      <c r="A409" s="6"/>
      <c r="B409" s="5" t="str">
        <f>'General Information'!$B$13</f>
        <v>Menu</v>
      </c>
      <c r="C409" s="5" t="s">
        <v>20</v>
      </c>
      <c r="D409" s="5"/>
      <c r="E409" s="5"/>
      <c r="F409" s="5"/>
    </row>
    <row r="410" spans="1:6" x14ac:dyDescent="0.25">
      <c r="A410" s="6"/>
      <c r="B410" s="5" t="str">
        <f>'General Information'!$B$14</f>
        <v xml:space="preserve"> </v>
      </c>
      <c r="C410" s="5"/>
      <c r="D410" s="5"/>
      <c r="E410" s="5"/>
      <c r="F410" s="5"/>
    </row>
    <row r="411" spans="1:6" x14ac:dyDescent="0.25">
      <c r="A411" s="6"/>
      <c r="B411" s="5" t="str">
        <f>'General Information'!$B$15</f>
        <v xml:space="preserve"> </v>
      </c>
      <c r="C411" s="5"/>
      <c r="D411" s="5"/>
      <c r="E411" s="5"/>
      <c r="F411" s="5"/>
    </row>
    <row r="412" spans="1:6" x14ac:dyDescent="0.25">
      <c r="A412" s="6"/>
      <c r="B412" s="5" t="str">
        <f>'General Information'!$B$16</f>
        <v xml:space="preserve"> </v>
      </c>
      <c r="C412" s="5"/>
      <c r="D412" s="5"/>
      <c r="E412" s="5"/>
      <c r="F412" s="5"/>
    </row>
    <row r="413" spans="1:6" x14ac:dyDescent="0.25">
      <c r="A413" s="6"/>
      <c r="B413" s="5" t="str">
        <f>'General Information'!$B$17</f>
        <v xml:space="preserve"> </v>
      </c>
      <c r="C413" s="5"/>
      <c r="D413" s="5"/>
      <c r="E413" s="5"/>
      <c r="F413" s="5"/>
    </row>
    <row r="414" spans="1:6" x14ac:dyDescent="0.25">
      <c r="A414" s="6"/>
      <c r="B414" s="5" t="str">
        <f>'General Information'!$B$18</f>
        <v xml:space="preserve"> </v>
      </c>
      <c r="C414" s="5"/>
      <c r="D414" s="5"/>
      <c r="E414" s="5"/>
      <c r="F414" s="5"/>
    </row>
    <row r="415" spans="1:6" x14ac:dyDescent="0.25">
      <c r="A415" s="6"/>
      <c r="B415" s="5" t="str">
        <f>'General Information'!$B$19</f>
        <v xml:space="preserve"> </v>
      </c>
      <c r="C415" s="5"/>
      <c r="D415" s="5"/>
      <c r="E415" s="5"/>
      <c r="F415" s="5"/>
    </row>
    <row r="416" spans="1:6" x14ac:dyDescent="0.25">
      <c r="A416" s="6"/>
      <c r="B416" s="5" t="str">
        <f>'General Information'!$B$20</f>
        <v xml:space="preserve"> </v>
      </c>
      <c r="C416" s="5"/>
      <c r="D416" s="5"/>
      <c r="E416" s="5"/>
      <c r="F416" s="5"/>
    </row>
    <row r="417" spans="1:6" x14ac:dyDescent="0.25">
      <c r="A417" s="6"/>
      <c r="B417" s="5" t="str">
        <f>'General Information'!$B$21</f>
        <v xml:space="preserve"> </v>
      </c>
      <c r="C417" s="5"/>
      <c r="D417" s="5"/>
      <c r="E417" s="5"/>
      <c r="F417" s="5"/>
    </row>
    <row r="418" spans="1:6" x14ac:dyDescent="0.25">
      <c r="A418" s="6"/>
      <c r="B418" s="5" t="str">
        <f>'General Information'!$B$22</f>
        <v xml:space="preserve"> </v>
      </c>
      <c r="C418" s="5"/>
      <c r="D418" s="5"/>
      <c r="E418" s="5"/>
      <c r="F418" s="5"/>
    </row>
    <row r="419" spans="1:6" x14ac:dyDescent="0.25">
      <c r="A419" s="6"/>
      <c r="B419" s="5" t="str">
        <f>'General Information'!$B$23</f>
        <v xml:space="preserve"> </v>
      </c>
      <c r="C419" s="5"/>
      <c r="D419" s="5"/>
      <c r="E419" s="5"/>
      <c r="F419" s="5"/>
    </row>
    <row r="420" spans="1:6" x14ac:dyDescent="0.25">
      <c r="A420" s="6"/>
      <c r="B420" s="5" t="str">
        <f>'General Information'!$B$24</f>
        <v xml:space="preserve"> </v>
      </c>
      <c r="C420" s="5"/>
      <c r="D420" s="5"/>
      <c r="E420" s="5"/>
      <c r="F420" s="5"/>
    </row>
    <row r="421" spans="1:6" x14ac:dyDescent="0.25">
      <c r="A421" s="12"/>
      <c r="B421" s="5" t="str">
        <f>'General Information'!$B$25</f>
        <v xml:space="preserve"> </v>
      </c>
      <c r="C421" s="5"/>
      <c r="D421" s="5"/>
      <c r="E421" s="5"/>
      <c r="F421" s="5"/>
    </row>
    <row r="422" spans="1:6" x14ac:dyDescent="0.25">
      <c r="A422" s="13" t="s">
        <v>86</v>
      </c>
      <c r="B422" s="2" t="s">
        <v>17</v>
      </c>
      <c r="C422" s="2">
        <f>COUNTIF(C407:C421,"*Yes*")</f>
        <v>0</v>
      </c>
      <c r="D422" s="2">
        <f t="shared" ref="D422:F422" si="63">COUNTIF(D407:D421,"*Yes*")</f>
        <v>0</v>
      </c>
      <c r="E422" s="2">
        <f t="shared" si="63"/>
        <v>0</v>
      </c>
      <c r="F422" s="2">
        <f t="shared" si="63"/>
        <v>0</v>
      </c>
    </row>
    <row r="423" spans="1:6" x14ac:dyDescent="0.25">
      <c r="B423" s="2" t="s">
        <v>27</v>
      </c>
      <c r="C423" s="2">
        <f>COUNTIF(C407:C421,"*No?")</f>
        <v>0</v>
      </c>
      <c r="D423" s="2">
        <f t="shared" ref="D423:F423" si="64">COUNTIF(D407:D421,"*No?")</f>
        <v>0</v>
      </c>
      <c r="E423" s="2">
        <f t="shared" si="64"/>
        <v>0</v>
      </c>
      <c r="F423" s="2">
        <f t="shared" si="64"/>
        <v>0</v>
      </c>
    </row>
    <row r="424" spans="1:6" x14ac:dyDescent="0.25">
      <c r="B424" s="2" t="s">
        <v>28</v>
      </c>
      <c r="C424" s="2">
        <f>COUNTIF(C407:C421,"Not?apply")</f>
        <v>3</v>
      </c>
      <c r="D424" s="2">
        <f t="shared" ref="D424:F424" si="65">COUNTIF(D407:D421,"Not?apply")</f>
        <v>0</v>
      </c>
      <c r="E424" s="2">
        <f t="shared" si="65"/>
        <v>0</v>
      </c>
      <c r="F424" s="2">
        <f t="shared" si="65"/>
        <v>0</v>
      </c>
    </row>
    <row r="425" spans="1:6" ht="18" x14ac:dyDescent="0.25">
      <c r="A425" s="10" t="s">
        <v>87</v>
      </c>
      <c r="B425" s="11" t="s">
        <v>16</v>
      </c>
      <c r="C425" s="11" t="s">
        <v>17</v>
      </c>
      <c r="D425" s="11" t="s">
        <v>17</v>
      </c>
      <c r="E425" s="11" t="s">
        <v>17</v>
      </c>
      <c r="F425" s="11" t="s">
        <v>17</v>
      </c>
    </row>
    <row r="426" spans="1:6" x14ac:dyDescent="0.25">
      <c r="A426" s="14" t="s">
        <v>88</v>
      </c>
      <c r="B426" s="5" t="str">
        <f>'General Information'!$B$11</f>
        <v>Home</v>
      </c>
      <c r="C426" s="5" t="s">
        <v>18</v>
      </c>
      <c r="D426" s="5"/>
      <c r="E426" s="5"/>
      <c r="F426" s="5"/>
    </row>
    <row r="427" spans="1:6" x14ac:dyDescent="0.25">
      <c r="A427" s="6"/>
      <c r="B427" s="5" t="str">
        <f>'General Information'!$B$12</f>
        <v>Menu</v>
      </c>
      <c r="C427" s="5" t="s">
        <v>18</v>
      </c>
      <c r="D427" s="5"/>
      <c r="E427" s="5"/>
      <c r="F427" s="5"/>
    </row>
    <row r="428" spans="1:6" x14ac:dyDescent="0.25">
      <c r="A428" s="6"/>
      <c r="B428" s="5" t="str">
        <f>'General Information'!$B$13</f>
        <v>Menu</v>
      </c>
      <c r="C428" s="5" t="s">
        <v>18</v>
      </c>
      <c r="D428" s="5"/>
      <c r="E428" s="5"/>
      <c r="F428" s="5"/>
    </row>
    <row r="429" spans="1:6" x14ac:dyDescent="0.25">
      <c r="A429" s="6"/>
      <c r="B429" s="5" t="str">
        <f>'General Information'!$B$14</f>
        <v xml:space="preserve"> </v>
      </c>
      <c r="C429" s="5"/>
      <c r="D429" s="5"/>
      <c r="E429" s="5"/>
      <c r="F429" s="5"/>
    </row>
    <row r="430" spans="1:6" x14ac:dyDescent="0.25">
      <c r="A430" s="6"/>
      <c r="B430" s="5" t="str">
        <f>'General Information'!$B$15</f>
        <v xml:space="preserve"> </v>
      </c>
      <c r="C430" s="5"/>
      <c r="D430" s="5"/>
      <c r="E430" s="5"/>
      <c r="F430" s="5"/>
    </row>
    <row r="431" spans="1:6" x14ac:dyDescent="0.25">
      <c r="A431" s="6"/>
      <c r="B431" s="5" t="str">
        <f>'General Information'!$B$16</f>
        <v xml:space="preserve"> </v>
      </c>
      <c r="C431" s="5"/>
      <c r="D431" s="5"/>
      <c r="E431" s="5"/>
      <c r="F431" s="5"/>
    </row>
    <row r="432" spans="1:6" x14ac:dyDescent="0.25">
      <c r="A432" s="6"/>
      <c r="B432" s="5" t="str">
        <f>'General Information'!$B$17</f>
        <v xml:space="preserve"> </v>
      </c>
      <c r="C432" s="5"/>
      <c r="D432" s="5"/>
      <c r="E432" s="5"/>
      <c r="F432" s="5"/>
    </row>
    <row r="433" spans="1:6" x14ac:dyDescent="0.25">
      <c r="A433" s="6"/>
      <c r="B433" s="5" t="str">
        <f>'General Information'!$B$18</f>
        <v xml:space="preserve"> </v>
      </c>
      <c r="C433" s="5"/>
      <c r="D433" s="5"/>
      <c r="E433" s="5"/>
      <c r="F433" s="5"/>
    </row>
    <row r="434" spans="1:6" x14ac:dyDescent="0.25">
      <c r="A434" s="6"/>
      <c r="B434" s="5" t="str">
        <f>'General Information'!$B$19</f>
        <v xml:space="preserve"> </v>
      </c>
      <c r="C434" s="5"/>
      <c r="D434" s="5"/>
      <c r="E434" s="5"/>
      <c r="F434" s="5"/>
    </row>
    <row r="435" spans="1:6" x14ac:dyDescent="0.25">
      <c r="A435" s="6"/>
      <c r="B435" s="5" t="str">
        <f>'General Information'!$B$20</f>
        <v xml:space="preserve"> </v>
      </c>
      <c r="C435" s="5"/>
      <c r="D435" s="5"/>
      <c r="E435" s="5"/>
      <c r="F435" s="5"/>
    </row>
    <row r="436" spans="1:6" x14ac:dyDescent="0.25">
      <c r="A436" s="6"/>
      <c r="B436" s="5" t="str">
        <f>'General Information'!$B$21</f>
        <v xml:space="preserve"> </v>
      </c>
      <c r="C436" s="5"/>
      <c r="D436" s="5"/>
      <c r="E436" s="5"/>
      <c r="F436" s="5"/>
    </row>
    <row r="437" spans="1:6" x14ac:dyDescent="0.25">
      <c r="A437" s="6"/>
      <c r="B437" s="5" t="str">
        <f>'General Information'!$B$22</f>
        <v xml:space="preserve"> </v>
      </c>
      <c r="C437" s="5"/>
      <c r="D437" s="5"/>
      <c r="E437" s="5"/>
      <c r="F437" s="5"/>
    </row>
    <row r="438" spans="1:6" x14ac:dyDescent="0.25">
      <c r="A438" s="6"/>
      <c r="B438" s="5" t="str">
        <f>'General Information'!$B$23</f>
        <v xml:space="preserve"> </v>
      </c>
      <c r="C438" s="5"/>
      <c r="D438" s="5"/>
      <c r="E438" s="5"/>
      <c r="F438" s="5"/>
    </row>
    <row r="439" spans="1:6" x14ac:dyDescent="0.25">
      <c r="A439" s="6"/>
      <c r="B439" s="5" t="str">
        <f>'General Information'!$B$24</f>
        <v xml:space="preserve"> </v>
      </c>
      <c r="C439" s="5"/>
      <c r="D439" s="5"/>
      <c r="E439" s="5"/>
      <c r="F439" s="5"/>
    </row>
    <row r="440" spans="1:6" x14ac:dyDescent="0.25">
      <c r="A440" s="12"/>
      <c r="B440" s="5" t="str">
        <f>'General Information'!$B$25</f>
        <v xml:space="preserve"> </v>
      </c>
      <c r="C440" s="5"/>
      <c r="D440" s="5"/>
      <c r="E440" s="5"/>
      <c r="F440" s="5"/>
    </row>
    <row r="441" spans="1:6" x14ac:dyDescent="0.25">
      <c r="A441" s="13" t="s">
        <v>89</v>
      </c>
      <c r="B441" s="2" t="s">
        <v>17</v>
      </c>
      <c r="C441" s="2">
        <f>COUNTIF(C426:C440,"*Yes*")</f>
        <v>3</v>
      </c>
      <c r="D441" s="2">
        <f t="shared" ref="D441:F441" si="66">COUNTIF(D426:D440,"*Yes*")</f>
        <v>0</v>
      </c>
      <c r="E441" s="2">
        <f t="shared" si="66"/>
        <v>0</v>
      </c>
      <c r="F441" s="2">
        <f t="shared" si="66"/>
        <v>0</v>
      </c>
    </row>
    <row r="442" spans="1:6" x14ac:dyDescent="0.25">
      <c r="B442" s="2" t="s">
        <v>27</v>
      </c>
      <c r="C442" s="2">
        <f>COUNTIF(C426:C440,"*No?")</f>
        <v>0</v>
      </c>
      <c r="D442" s="2">
        <f t="shared" ref="D442:F442" si="67">COUNTIF(D426:D440,"*No?")</f>
        <v>0</v>
      </c>
      <c r="E442" s="2">
        <f t="shared" si="67"/>
        <v>0</v>
      </c>
      <c r="F442" s="2">
        <f t="shared" si="67"/>
        <v>0</v>
      </c>
    </row>
    <row r="443" spans="1:6" x14ac:dyDescent="0.25">
      <c r="B443" s="2" t="s">
        <v>28</v>
      </c>
      <c r="C443" s="2">
        <f>COUNTIF(C426:C440,"Not?apply")</f>
        <v>0</v>
      </c>
      <c r="D443" s="2">
        <f t="shared" ref="D443:F443" si="68">COUNTIF(D426:D440,"Not?apply")</f>
        <v>0</v>
      </c>
      <c r="E443" s="2">
        <f t="shared" si="68"/>
        <v>0</v>
      </c>
      <c r="F443" s="2">
        <f t="shared" si="68"/>
        <v>0</v>
      </c>
    </row>
    <row r="444" spans="1:6" ht="18" x14ac:dyDescent="0.25">
      <c r="A444" s="10" t="s">
        <v>90</v>
      </c>
      <c r="B444" s="11" t="s">
        <v>16</v>
      </c>
      <c r="C444" s="11" t="s">
        <v>17</v>
      </c>
      <c r="D444" s="11" t="s">
        <v>17</v>
      </c>
      <c r="E444" s="11" t="s">
        <v>17</v>
      </c>
      <c r="F444" s="11" t="s">
        <v>17</v>
      </c>
    </row>
    <row r="445" spans="1:6" ht="31.5" x14ac:dyDescent="0.25">
      <c r="A445" s="14" t="s">
        <v>91</v>
      </c>
      <c r="B445" s="5" t="str">
        <f>'General Information'!$B$11</f>
        <v>Home</v>
      </c>
      <c r="C445" s="5" t="s">
        <v>18</v>
      </c>
      <c r="D445" s="5"/>
      <c r="E445" s="5"/>
      <c r="F445" s="5"/>
    </row>
    <row r="446" spans="1:6" x14ac:dyDescent="0.25">
      <c r="A446" s="6"/>
      <c r="B446" s="5" t="str">
        <f>'General Information'!$B$12</f>
        <v>Menu</v>
      </c>
      <c r="C446" s="5" t="s">
        <v>18</v>
      </c>
      <c r="D446" s="5"/>
      <c r="E446" s="5"/>
      <c r="F446" s="5"/>
    </row>
    <row r="447" spans="1:6" x14ac:dyDescent="0.25">
      <c r="A447" s="6"/>
      <c r="B447" s="5" t="str">
        <f>'General Information'!$B$13</f>
        <v>Menu</v>
      </c>
      <c r="C447" s="5" t="s">
        <v>18</v>
      </c>
      <c r="D447" s="5"/>
      <c r="E447" s="5"/>
      <c r="F447" s="5"/>
    </row>
    <row r="448" spans="1:6" x14ac:dyDescent="0.25">
      <c r="A448" s="6"/>
      <c r="B448" s="5" t="str">
        <f>'General Information'!$B$14</f>
        <v xml:space="preserve"> </v>
      </c>
      <c r="C448" s="5"/>
      <c r="D448" s="5"/>
      <c r="E448" s="5"/>
      <c r="F448" s="5"/>
    </row>
    <row r="449" spans="1:6" x14ac:dyDescent="0.25">
      <c r="A449" s="6"/>
      <c r="B449" s="5" t="str">
        <f>'General Information'!$B$15</f>
        <v xml:space="preserve"> </v>
      </c>
      <c r="C449" s="5"/>
      <c r="D449" s="5"/>
      <c r="E449" s="5"/>
      <c r="F449" s="5"/>
    </row>
    <row r="450" spans="1:6" x14ac:dyDescent="0.25">
      <c r="A450" s="6"/>
      <c r="B450" s="5" t="str">
        <f>'General Information'!$B$16</f>
        <v xml:space="preserve"> </v>
      </c>
      <c r="C450" s="5"/>
      <c r="D450" s="5"/>
      <c r="E450" s="5"/>
      <c r="F450" s="5"/>
    </row>
    <row r="451" spans="1:6" x14ac:dyDescent="0.25">
      <c r="A451" s="6"/>
      <c r="B451" s="5" t="str">
        <f>'General Information'!$B$17</f>
        <v xml:space="preserve"> </v>
      </c>
      <c r="C451" s="5"/>
      <c r="D451" s="5"/>
      <c r="E451" s="5"/>
      <c r="F451" s="5"/>
    </row>
    <row r="452" spans="1:6" x14ac:dyDescent="0.25">
      <c r="A452" s="6"/>
      <c r="B452" s="5" t="str">
        <f>'General Information'!$B$18</f>
        <v xml:space="preserve"> </v>
      </c>
      <c r="C452" s="5"/>
      <c r="D452" s="5"/>
      <c r="E452" s="5"/>
      <c r="F452" s="5"/>
    </row>
    <row r="453" spans="1:6" x14ac:dyDescent="0.25">
      <c r="A453" s="6"/>
      <c r="B453" s="5" t="str">
        <f>'General Information'!$B$19</f>
        <v xml:space="preserve"> </v>
      </c>
      <c r="C453" s="5"/>
      <c r="D453" s="5"/>
      <c r="E453" s="5"/>
      <c r="F453" s="5"/>
    </row>
    <row r="454" spans="1:6" x14ac:dyDescent="0.25">
      <c r="A454" s="6"/>
      <c r="B454" s="5" t="str">
        <f>'General Information'!$B$20</f>
        <v xml:space="preserve"> </v>
      </c>
      <c r="C454" s="5"/>
      <c r="D454" s="5"/>
      <c r="E454" s="5"/>
      <c r="F454" s="5"/>
    </row>
    <row r="455" spans="1:6" x14ac:dyDescent="0.25">
      <c r="A455" s="6"/>
      <c r="B455" s="5" t="str">
        <f>'General Information'!$B$21</f>
        <v xml:space="preserve"> </v>
      </c>
      <c r="C455" s="5"/>
      <c r="D455" s="5"/>
      <c r="E455" s="5"/>
      <c r="F455" s="5"/>
    </row>
    <row r="456" spans="1:6" x14ac:dyDescent="0.25">
      <c r="A456" s="6"/>
      <c r="B456" s="5" t="str">
        <f>'General Information'!$B$22</f>
        <v xml:space="preserve"> </v>
      </c>
      <c r="C456" s="5"/>
      <c r="D456" s="5"/>
      <c r="E456" s="5"/>
      <c r="F456" s="5"/>
    </row>
    <row r="457" spans="1:6" x14ac:dyDescent="0.25">
      <c r="A457" s="6"/>
      <c r="B457" s="5" t="str">
        <f>'General Information'!$B$23</f>
        <v xml:space="preserve"> </v>
      </c>
      <c r="C457" s="5"/>
      <c r="D457" s="5"/>
      <c r="E457" s="5"/>
      <c r="F457" s="5"/>
    </row>
    <row r="458" spans="1:6" x14ac:dyDescent="0.25">
      <c r="A458" s="6"/>
      <c r="B458" s="5" t="str">
        <f>'General Information'!$B$24</f>
        <v xml:space="preserve"> </v>
      </c>
      <c r="C458" s="5"/>
      <c r="D458" s="5"/>
      <c r="E458" s="5"/>
      <c r="F458" s="5"/>
    </row>
    <row r="459" spans="1:6" x14ac:dyDescent="0.25">
      <c r="A459" s="12"/>
      <c r="B459" s="5" t="str">
        <f>'General Information'!$B$25</f>
        <v xml:space="preserve"> </v>
      </c>
      <c r="C459" s="5"/>
      <c r="D459" s="5"/>
      <c r="E459" s="5"/>
      <c r="F459" s="5"/>
    </row>
    <row r="460" spans="1:6" x14ac:dyDescent="0.25">
      <c r="A460" s="13" t="s">
        <v>92</v>
      </c>
      <c r="B460" s="2" t="s">
        <v>17</v>
      </c>
      <c r="C460" s="2">
        <f>COUNTIF(C445:C459,"*Yes*")</f>
        <v>3</v>
      </c>
      <c r="D460" s="2">
        <f t="shared" ref="D460:F460" si="69">COUNTIF(D445:D459,"*Yes*")</f>
        <v>0</v>
      </c>
      <c r="E460" s="2">
        <f t="shared" si="69"/>
        <v>0</v>
      </c>
      <c r="F460" s="2">
        <f t="shared" si="69"/>
        <v>0</v>
      </c>
    </row>
    <row r="461" spans="1:6" x14ac:dyDescent="0.25">
      <c r="B461" s="2" t="s">
        <v>27</v>
      </c>
      <c r="C461" s="2">
        <f>COUNTIF(C445:C459,"*No?")</f>
        <v>0</v>
      </c>
      <c r="D461" s="2">
        <f t="shared" ref="D461:F461" si="70">COUNTIF(D445:D459,"*No?")</f>
        <v>0</v>
      </c>
      <c r="E461" s="2">
        <f t="shared" si="70"/>
        <v>0</v>
      </c>
      <c r="F461" s="2">
        <f t="shared" si="70"/>
        <v>0</v>
      </c>
    </row>
    <row r="462" spans="1:6" x14ac:dyDescent="0.25">
      <c r="B462" s="2" t="s">
        <v>28</v>
      </c>
      <c r="C462" s="2">
        <f>COUNTIF(C445:C459,"Not?apply")</f>
        <v>0</v>
      </c>
      <c r="D462" s="2">
        <f t="shared" ref="D462:F462" si="71">COUNTIF(D445:D459,"Not?apply")</f>
        <v>0</v>
      </c>
      <c r="E462" s="2">
        <f t="shared" si="71"/>
        <v>0</v>
      </c>
      <c r="F462" s="2">
        <f t="shared" si="71"/>
        <v>0</v>
      </c>
    </row>
    <row r="463" spans="1:6" ht="18" x14ac:dyDescent="0.25">
      <c r="A463" s="10" t="s">
        <v>93</v>
      </c>
      <c r="B463" s="11" t="s">
        <v>16</v>
      </c>
      <c r="C463" s="11" t="s">
        <v>17</v>
      </c>
      <c r="D463" s="11" t="s">
        <v>17</v>
      </c>
      <c r="E463" s="11" t="s">
        <v>17</v>
      </c>
      <c r="F463" s="11" t="s">
        <v>17</v>
      </c>
    </row>
    <row r="464" spans="1:6" ht="47.25" x14ac:dyDescent="0.25">
      <c r="A464" s="14" t="s">
        <v>94</v>
      </c>
      <c r="B464" s="5" t="str">
        <f>'General Information'!$B$11</f>
        <v>Home</v>
      </c>
      <c r="C464" s="5" t="s">
        <v>20</v>
      </c>
      <c r="D464" s="5"/>
      <c r="E464" s="5"/>
      <c r="F464" s="5"/>
    </row>
    <row r="465" spans="1:6" x14ac:dyDescent="0.25">
      <c r="A465" s="6"/>
      <c r="B465" s="5" t="str">
        <f>'General Information'!$B$12</f>
        <v>Menu</v>
      </c>
      <c r="C465" s="5" t="s">
        <v>20</v>
      </c>
      <c r="D465" s="5"/>
      <c r="E465" s="5"/>
      <c r="F465" s="5"/>
    </row>
    <row r="466" spans="1:6" x14ac:dyDescent="0.25">
      <c r="A466" s="6"/>
      <c r="B466" s="5" t="str">
        <f>'General Information'!$B$13</f>
        <v>Menu</v>
      </c>
      <c r="C466" s="5" t="s">
        <v>20</v>
      </c>
      <c r="D466" s="5"/>
      <c r="E466" s="5"/>
      <c r="F466" s="5"/>
    </row>
    <row r="467" spans="1:6" x14ac:dyDescent="0.25">
      <c r="A467" s="6"/>
      <c r="B467" s="5" t="str">
        <f>'General Information'!$B$14</f>
        <v xml:space="preserve"> </v>
      </c>
      <c r="C467" s="5"/>
      <c r="D467" s="5"/>
      <c r="E467" s="5"/>
      <c r="F467" s="5"/>
    </row>
    <row r="468" spans="1:6" x14ac:dyDescent="0.25">
      <c r="A468" s="6"/>
      <c r="B468" s="5" t="str">
        <f>'General Information'!$B$15</f>
        <v xml:space="preserve"> </v>
      </c>
      <c r="C468" s="5"/>
      <c r="D468" s="5"/>
      <c r="E468" s="5"/>
      <c r="F468" s="5"/>
    </row>
    <row r="469" spans="1:6" x14ac:dyDescent="0.25">
      <c r="A469" s="6"/>
      <c r="B469" s="5" t="str">
        <f>'General Information'!$B$16</f>
        <v xml:space="preserve"> </v>
      </c>
      <c r="C469" s="5"/>
      <c r="D469" s="5"/>
      <c r="E469" s="5"/>
      <c r="F469" s="5"/>
    </row>
    <row r="470" spans="1:6" x14ac:dyDescent="0.25">
      <c r="A470" s="6"/>
      <c r="B470" s="5" t="str">
        <f>'General Information'!$B$17</f>
        <v xml:space="preserve"> </v>
      </c>
      <c r="C470" s="5"/>
      <c r="D470" s="5"/>
      <c r="E470" s="5"/>
      <c r="F470" s="5"/>
    </row>
    <row r="471" spans="1:6" x14ac:dyDescent="0.25">
      <c r="A471" s="6"/>
      <c r="B471" s="5" t="str">
        <f>'General Information'!$B$18</f>
        <v xml:space="preserve"> </v>
      </c>
      <c r="C471" s="5"/>
      <c r="D471" s="5"/>
      <c r="E471" s="5"/>
      <c r="F471" s="5"/>
    </row>
    <row r="472" spans="1:6" x14ac:dyDescent="0.25">
      <c r="A472" s="6"/>
      <c r="B472" s="5" t="str">
        <f>'General Information'!$B$19</f>
        <v xml:space="preserve"> </v>
      </c>
      <c r="C472" s="5"/>
      <c r="D472" s="5"/>
      <c r="E472" s="5"/>
      <c r="F472" s="5"/>
    </row>
    <row r="473" spans="1:6" x14ac:dyDescent="0.25">
      <c r="A473" s="6"/>
      <c r="B473" s="5" t="str">
        <f>'General Information'!$B$20</f>
        <v xml:space="preserve"> </v>
      </c>
      <c r="C473" s="5"/>
      <c r="D473" s="5"/>
      <c r="E473" s="5"/>
      <c r="F473" s="5"/>
    </row>
    <row r="474" spans="1:6" x14ac:dyDescent="0.25">
      <c r="A474" s="6"/>
      <c r="B474" s="5" t="str">
        <f>'General Information'!$B$21</f>
        <v xml:space="preserve"> </v>
      </c>
      <c r="C474" s="5"/>
      <c r="D474" s="5"/>
      <c r="E474" s="5"/>
      <c r="F474" s="5"/>
    </row>
    <row r="475" spans="1:6" x14ac:dyDescent="0.25">
      <c r="A475" s="6"/>
      <c r="B475" s="5" t="str">
        <f>'General Information'!$B$22</f>
        <v xml:space="preserve"> </v>
      </c>
      <c r="C475" s="5"/>
      <c r="D475" s="5"/>
      <c r="E475" s="5"/>
      <c r="F475" s="5"/>
    </row>
    <row r="476" spans="1:6" x14ac:dyDescent="0.25">
      <c r="A476" s="6"/>
      <c r="B476" s="5" t="str">
        <f>'General Information'!$B$23</f>
        <v xml:space="preserve"> </v>
      </c>
      <c r="C476" s="5"/>
      <c r="D476" s="5"/>
      <c r="E476" s="5"/>
      <c r="F476" s="5"/>
    </row>
    <row r="477" spans="1:6" x14ac:dyDescent="0.25">
      <c r="A477" s="6"/>
      <c r="B477" s="5" t="str">
        <f>'General Information'!$B$24</f>
        <v xml:space="preserve"> </v>
      </c>
      <c r="C477" s="5"/>
      <c r="D477" s="5"/>
      <c r="E477" s="5"/>
      <c r="F477" s="5"/>
    </row>
    <row r="478" spans="1:6" x14ac:dyDescent="0.25">
      <c r="A478" s="12"/>
      <c r="B478" s="5" t="str">
        <f>'General Information'!$B$25</f>
        <v xml:space="preserve"> </v>
      </c>
      <c r="C478" s="5"/>
      <c r="D478" s="5"/>
      <c r="E478" s="5"/>
      <c r="F478" s="5"/>
    </row>
    <row r="479" spans="1:6" x14ac:dyDescent="0.25">
      <c r="A479" s="13" t="s">
        <v>95</v>
      </c>
      <c r="B479" s="2" t="s">
        <v>17</v>
      </c>
      <c r="C479" s="2">
        <f>COUNTIF(C464:C478,"*Yes*")</f>
        <v>0</v>
      </c>
      <c r="D479" s="2">
        <f t="shared" ref="D479:F479" si="72">COUNTIF(D464:D478,"*Yes*")</f>
        <v>0</v>
      </c>
      <c r="E479" s="2">
        <f t="shared" si="72"/>
        <v>0</v>
      </c>
      <c r="F479" s="2">
        <f t="shared" si="72"/>
        <v>0</v>
      </c>
    </row>
    <row r="480" spans="1:6" x14ac:dyDescent="0.25">
      <c r="B480" s="2" t="s">
        <v>27</v>
      </c>
      <c r="C480" s="2">
        <f>COUNTIF(C464:C478,"*No?")</f>
        <v>0</v>
      </c>
      <c r="D480" s="2">
        <f t="shared" ref="D480:F480" si="73">COUNTIF(D464:D478,"*No?")</f>
        <v>0</v>
      </c>
      <c r="E480" s="2">
        <f t="shared" si="73"/>
        <v>0</v>
      </c>
      <c r="F480" s="2">
        <f t="shared" si="73"/>
        <v>0</v>
      </c>
    </row>
    <row r="481" spans="1:6" x14ac:dyDescent="0.25">
      <c r="B481" s="2" t="s">
        <v>28</v>
      </c>
      <c r="C481" s="2">
        <f>COUNTIF(C464:C478,"Not?apply")</f>
        <v>3</v>
      </c>
      <c r="D481" s="2">
        <f t="shared" ref="D481:F481" si="74">COUNTIF(D464:D478,"Not?apply")</f>
        <v>0</v>
      </c>
      <c r="E481" s="2">
        <f t="shared" si="74"/>
        <v>0</v>
      </c>
      <c r="F481" s="2">
        <f t="shared" si="74"/>
        <v>0</v>
      </c>
    </row>
    <row r="482" spans="1:6" ht="18" x14ac:dyDescent="0.25">
      <c r="A482" s="10" t="s">
        <v>96</v>
      </c>
      <c r="B482" s="11" t="s">
        <v>16</v>
      </c>
      <c r="C482" s="11" t="s">
        <v>17</v>
      </c>
      <c r="D482" s="11" t="s">
        <v>17</v>
      </c>
      <c r="E482" s="11" t="s">
        <v>17</v>
      </c>
      <c r="F482" s="11" t="s">
        <v>17</v>
      </c>
    </row>
    <row r="483" spans="1:6" ht="31.5" x14ac:dyDescent="0.25">
      <c r="A483" s="14" t="s">
        <v>97</v>
      </c>
      <c r="B483" s="5" t="str">
        <f>'General Information'!$B$11</f>
        <v>Home</v>
      </c>
      <c r="C483" s="5" t="s">
        <v>20</v>
      </c>
      <c r="D483" s="5"/>
      <c r="E483" s="5"/>
      <c r="F483" s="5"/>
    </row>
    <row r="484" spans="1:6" x14ac:dyDescent="0.25">
      <c r="A484" s="6"/>
      <c r="B484" s="5" t="str">
        <f>'General Information'!$B$12</f>
        <v>Menu</v>
      </c>
      <c r="C484" s="5" t="s">
        <v>20</v>
      </c>
      <c r="D484" s="5"/>
      <c r="E484" s="5"/>
      <c r="F484" s="5"/>
    </row>
    <row r="485" spans="1:6" x14ac:dyDescent="0.25">
      <c r="A485" s="6"/>
      <c r="B485" s="5" t="str">
        <f>'General Information'!$B$13</f>
        <v>Menu</v>
      </c>
      <c r="C485" s="5" t="s">
        <v>20</v>
      </c>
      <c r="D485" s="5"/>
      <c r="E485" s="5"/>
      <c r="F485" s="5"/>
    </row>
    <row r="486" spans="1:6" x14ac:dyDescent="0.25">
      <c r="A486" s="6"/>
      <c r="B486" s="5" t="str">
        <f>'General Information'!$B$14</f>
        <v xml:space="preserve"> </v>
      </c>
      <c r="C486" s="5"/>
      <c r="D486" s="5"/>
      <c r="E486" s="5"/>
      <c r="F486" s="5"/>
    </row>
    <row r="487" spans="1:6" x14ac:dyDescent="0.25">
      <c r="A487" s="6"/>
      <c r="B487" s="5" t="str">
        <f>'General Information'!$B$15</f>
        <v xml:space="preserve"> </v>
      </c>
      <c r="C487" s="5"/>
      <c r="D487" s="5"/>
      <c r="E487" s="5"/>
      <c r="F487" s="5"/>
    </row>
    <row r="488" spans="1:6" x14ac:dyDescent="0.25">
      <c r="A488" s="6"/>
      <c r="B488" s="5" t="str">
        <f>'General Information'!$B$16</f>
        <v xml:space="preserve"> </v>
      </c>
      <c r="C488" s="5"/>
      <c r="D488" s="5"/>
      <c r="E488" s="5"/>
      <c r="F488" s="5"/>
    </row>
    <row r="489" spans="1:6" x14ac:dyDescent="0.25">
      <c r="A489" s="6"/>
      <c r="B489" s="5" t="str">
        <f>'General Information'!$B$17</f>
        <v xml:space="preserve"> </v>
      </c>
      <c r="C489" s="5"/>
      <c r="D489" s="5"/>
      <c r="E489" s="5"/>
      <c r="F489" s="5"/>
    </row>
    <row r="490" spans="1:6" x14ac:dyDescent="0.25">
      <c r="A490" s="6"/>
      <c r="B490" s="5" t="str">
        <f>'General Information'!$B$18</f>
        <v xml:space="preserve"> </v>
      </c>
      <c r="C490" s="5"/>
      <c r="D490" s="5"/>
      <c r="E490" s="5"/>
      <c r="F490" s="5"/>
    </row>
    <row r="491" spans="1:6" x14ac:dyDescent="0.25">
      <c r="A491" s="6"/>
      <c r="B491" s="5" t="str">
        <f>'General Information'!$B$19</f>
        <v xml:space="preserve"> </v>
      </c>
      <c r="C491" s="5"/>
      <c r="D491" s="5"/>
      <c r="E491" s="5"/>
      <c r="F491" s="5"/>
    </row>
    <row r="492" spans="1:6" x14ac:dyDescent="0.25">
      <c r="A492" s="6"/>
      <c r="B492" s="5" t="str">
        <f>'General Information'!$B$20</f>
        <v xml:space="preserve"> </v>
      </c>
      <c r="C492" s="5"/>
      <c r="D492" s="5"/>
      <c r="E492" s="5"/>
      <c r="F492" s="5"/>
    </row>
    <row r="493" spans="1:6" x14ac:dyDescent="0.25">
      <c r="A493" s="6"/>
      <c r="B493" s="5" t="str">
        <f>'General Information'!$B$21</f>
        <v xml:space="preserve"> </v>
      </c>
      <c r="C493" s="5"/>
      <c r="D493" s="5"/>
      <c r="E493" s="5"/>
      <c r="F493" s="5"/>
    </row>
    <row r="494" spans="1:6" x14ac:dyDescent="0.25">
      <c r="A494" s="6"/>
      <c r="B494" s="5" t="str">
        <f>'General Information'!$B$22</f>
        <v xml:space="preserve"> </v>
      </c>
      <c r="C494" s="5"/>
      <c r="D494" s="5"/>
      <c r="E494" s="5"/>
      <c r="F494" s="5"/>
    </row>
    <row r="495" spans="1:6" x14ac:dyDescent="0.25">
      <c r="A495" s="6"/>
      <c r="B495" s="5" t="str">
        <f>'General Information'!$B$23</f>
        <v xml:space="preserve"> </v>
      </c>
      <c r="C495" s="5"/>
      <c r="D495" s="5"/>
      <c r="E495" s="5"/>
      <c r="F495" s="5"/>
    </row>
    <row r="496" spans="1:6" x14ac:dyDescent="0.25">
      <c r="A496" s="6"/>
      <c r="B496" s="5" t="str">
        <f>'General Information'!$B$24</f>
        <v xml:space="preserve"> </v>
      </c>
      <c r="C496" s="5"/>
      <c r="D496" s="5"/>
      <c r="E496" s="5"/>
      <c r="F496" s="5"/>
    </row>
    <row r="497" spans="1:6" x14ac:dyDescent="0.25">
      <c r="A497" s="12"/>
      <c r="B497" s="5" t="str">
        <f>'General Information'!$B$25</f>
        <v xml:space="preserve"> </v>
      </c>
      <c r="C497" s="5"/>
      <c r="D497" s="5"/>
      <c r="E497" s="5"/>
      <c r="F497" s="5"/>
    </row>
    <row r="498" spans="1:6" x14ac:dyDescent="0.25">
      <c r="A498" s="13" t="s">
        <v>86</v>
      </c>
      <c r="B498" s="2" t="s">
        <v>17</v>
      </c>
      <c r="C498" s="2">
        <f>COUNTIF(C483:C497,"*Yes*")</f>
        <v>0</v>
      </c>
      <c r="D498" s="2">
        <f t="shared" ref="D498:E498" si="75">COUNTIF(D483:D497,"*Yes*")</f>
        <v>0</v>
      </c>
      <c r="E498" s="2">
        <f t="shared" si="75"/>
        <v>0</v>
      </c>
      <c r="F498" s="2">
        <f>COUNTIF(F483:F497,"*Yes*")</f>
        <v>0</v>
      </c>
    </row>
    <row r="499" spans="1:6" x14ac:dyDescent="0.25">
      <c r="B499" s="2" t="s">
        <v>27</v>
      </c>
      <c r="C499" s="2">
        <f>COUNTIF(C483:C497,"*No?")</f>
        <v>0</v>
      </c>
      <c r="D499" s="2">
        <f t="shared" ref="D499:F499" si="76">COUNTIF(D483:D497,"*No?")</f>
        <v>0</v>
      </c>
      <c r="E499" s="2">
        <f t="shared" si="76"/>
        <v>0</v>
      </c>
      <c r="F499" s="2">
        <f t="shared" si="76"/>
        <v>0</v>
      </c>
    </row>
    <row r="500" spans="1:6" x14ac:dyDescent="0.25">
      <c r="B500" s="2" t="s">
        <v>28</v>
      </c>
      <c r="C500" s="2">
        <f>COUNTIF(C483:C497,"Not?apply")</f>
        <v>3</v>
      </c>
      <c r="D500" s="2">
        <f t="shared" ref="D500:F500" si="77">COUNTIF(D483:D497,"Not?apply")</f>
        <v>0</v>
      </c>
      <c r="E500" s="2">
        <f t="shared" si="77"/>
        <v>0</v>
      </c>
      <c r="F500" s="2">
        <f t="shared" si="77"/>
        <v>0</v>
      </c>
    </row>
    <row r="501" spans="1:6" ht="18" x14ac:dyDescent="0.25">
      <c r="A501" s="10" t="s">
        <v>98</v>
      </c>
      <c r="B501" s="11" t="s">
        <v>16</v>
      </c>
      <c r="C501" s="11" t="s">
        <v>17</v>
      </c>
      <c r="D501" s="11" t="s">
        <v>17</v>
      </c>
      <c r="E501" s="11" t="s">
        <v>17</v>
      </c>
      <c r="F501" s="11" t="s">
        <v>17</v>
      </c>
    </row>
    <row r="502" spans="1:6" x14ac:dyDescent="0.25">
      <c r="A502" s="14" t="s">
        <v>99</v>
      </c>
      <c r="B502" s="5" t="str">
        <f>'General Information'!$B$11</f>
        <v>Home</v>
      </c>
      <c r="C502" s="5" t="s">
        <v>20</v>
      </c>
      <c r="D502" s="5"/>
      <c r="E502" s="5"/>
      <c r="F502" s="5"/>
    </row>
    <row r="503" spans="1:6" x14ac:dyDescent="0.25">
      <c r="A503" s="6"/>
      <c r="B503" s="5" t="str">
        <f>'General Information'!$B$12</f>
        <v>Menu</v>
      </c>
      <c r="C503" s="5" t="s">
        <v>20</v>
      </c>
      <c r="D503" s="5"/>
      <c r="E503" s="5"/>
      <c r="F503" s="5"/>
    </row>
    <row r="504" spans="1:6" x14ac:dyDescent="0.25">
      <c r="A504" s="6"/>
      <c r="B504" s="5" t="str">
        <f>'General Information'!$B$13</f>
        <v>Menu</v>
      </c>
      <c r="C504" s="5" t="s">
        <v>20</v>
      </c>
      <c r="D504" s="5"/>
      <c r="E504" s="5"/>
      <c r="F504" s="5"/>
    </row>
    <row r="505" spans="1:6" x14ac:dyDescent="0.25">
      <c r="A505" s="6"/>
      <c r="B505" s="5" t="str">
        <f>'General Information'!$B$14</f>
        <v xml:space="preserve"> </v>
      </c>
      <c r="C505" s="5"/>
      <c r="D505" s="5"/>
      <c r="E505" s="5"/>
      <c r="F505" s="5"/>
    </row>
    <row r="506" spans="1:6" x14ac:dyDescent="0.25">
      <c r="A506" s="6"/>
      <c r="B506" s="5" t="str">
        <f>'General Information'!$B$15</f>
        <v xml:space="preserve"> </v>
      </c>
      <c r="C506" s="5"/>
      <c r="D506" s="5"/>
      <c r="E506" s="5"/>
      <c r="F506" s="5"/>
    </row>
    <row r="507" spans="1:6" x14ac:dyDescent="0.25">
      <c r="A507" s="6"/>
      <c r="B507" s="5" t="str">
        <f>'General Information'!$B$16</f>
        <v xml:space="preserve"> </v>
      </c>
      <c r="C507" s="5"/>
      <c r="D507" s="5"/>
      <c r="E507" s="5"/>
      <c r="F507" s="5"/>
    </row>
    <row r="508" spans="1:6" x14ac:dyDescent="0.25">
      <c r="A508" s="6"/>
      <c r="B508" s="5" t="str">
        <f>'General Information'!$B$17</f>
        <v xml:space="preserve"> </v>
      </c>
      <c r="C508" s="5"/>
      <c r="D508" s="5"/>
      <c r="E508" s="5"/>
      <c r="F508" s="5"/>
    </row>
    <row r="509" spans="1:6" x14ac:dyDescent="0.25">
      <c r="A509" s="6"/>
      <c r="B509" s="5" t="str">
        <f>'General Information'!$B$18</f>
        <v xml:space="preserve"> </v>
      </c>
      <c r="C509" s="5"/>
      <c r="D509" s="5"/>
      <c r="E509" s="5"/>
      <c r="F509" s="5"/>
    </row>
    <row r="510" spans="1:6" x14ac:dyDescent="0.25">
      <c r="A510" s="6"/>
      <c r="B510" s="5" t="str">
        <f>'General Information'!$B$19</f>
        <v xml:space="preserve"> </v>
      </c>
      <c r="C510" s="5"/>
      <c r="D510" s="5"/>
      <c r="E510" s="5"/>
      <c r="F510" s="5"/>
    </row>
    <row r="511" spans="1:6" x14ac:dyDescent="0.25">
      <c r="A511" s="6"/>
      <c r="B511" s="5" t="str">
        <f>'General Information'!$B$20</f>
        <v xml:space="preserve"> </v>
      </c>
      <c r="C511" s="5"/>
      <c r="D511" s="5"/>
      <c r="E511" s="5"/>
      <c r="F511" s="5"/>
    </row>
    <row r="512" spans="1:6" x14ac:dyDescent="0.25">
      <c r="A512" s="6"/>
      <c r="B512" s="5" t="str">
        <f>'General Information'!$B$21</f>
        <v xml:space="preserve"> </v>
      </c>
      <c r="C512" s="5"/>
      <c r="D512" s="5"/>
      <c r="E512" s="5"/>
      <c r="F512" s="5"/>
    </row>
    <row r="513" spans="1:6" x14ac:dyDescent="0.25">
      <c r="A513" s="6"/>
      <c r="B513" s="5" t="str">
        <f>'General Information'!$B$22</f>
        <v xml:space="preserve"> </v>
      </c>
      <c r="C513" s="5"/>
      <c r="D513" s="5"/>
      <c r="E513" s="5"/>
      <c r="F513" s="5"/>
    </row>
    <row r="514" spans="1:6" x14ac:dyDescent="0.25">
      <c r="A514" s="6"/>
      <c r="B514" s="5" t="str">
        <f>'General Information'!$B$23</f>
        <v xml:space="preserve"> </v>
      </c>
      <c r="C514" s="5"/>
      <c r="D514" s="5"/>
      <c r="E514" s="5"/>
      <c r="F514" s="5"/>
    </row>
    <row r="515" spans="1:6" x14ac:dyDescent="0.25">
      <c r="A515" s="6"/>
      <c r="B515" s="5" t="str">
        <f>'General Information'!$B$24</f>
        <v xml:space="preserve"> </v>
      </c>
      <c r="C515" s="5"/>
      <c r="D515" s="5"/>
      <c r="E515" s="5"/>
      <c r="F515" s="5"/>
    </row>
    <row r="516" spans="1:6" x14ac:dyDescent="0.25">
      <c r="A516" s="12"/>
      <c r="B516" s="5" t="str">
        <f>'General Information'!$B$25</f>
        <v xml:space="preserve"> </v>
      </c>
      <c r="C516" s="5"/>
      <c r="D516" s="5"/>
      <c r="E516" s="5"/>
      <c r="F516" s="5"/>
    </row>
    <row r="517" spans="1:6" x14ac:dyDescent="0.25">
      <c r="A517" s="13" t="s">
        <v>86</v>
      </c>
      <c r="B517" s="2" t="s">
        <v>17</v>
      </c>
      <c r="C517" s="2">
        <f>COUNTIF(C502:C516,"*Yes*")</f>
        <v>0</v>
      </c>
      <c r="D517" s="2">
        <f t="shared" ref="D517:F517" si="78">COUNTIF(D502:D516,"*Yes*")</f>
        <v>0</v>
      </c>
      <c r="E517" s="2">
        <f t="shared" si="78"/>
        <v>0</v>
      </c>
      <c r="F517" s="2">
        <f t="shared" si="78"/>
        <v>0</v>
      </c>
    </row>
    <row r="518" spans="1:6" x14ac:dyDescent="0.25">
      <c r="B518" s="2" t="s">
        <v>27</v>
      </c>
      <c r="C518" s="2">
        <f>COUNTIF(C502:C516,"*No?")</f>
        <v>0</v>
      </c>
      <c r="D518" s="2">
        <f t="shared" ref="D518:F518" si="79">COUNTIF(D502:D516,"*No?")</f>
        <v>0</v>
      </c>
      <c r="E518" s="2">
        <f t="shared" si="79"/>
        <v>0</v>
      </c>
      <c r="F518" s="2">
        <f t="shared" si="79"/>
        <v>0</v>
      </c>
    </row>
    <row r="519" spans="1:6" x14ac:dyDescent="0.25">
      <c r="B519" s="2" t="s">
        <v>28</v>
      </c>
      <c r="C519" s="2">
        <f>COUNTIF(C502:C516,"Not?apply")</f>
        <v>3</v>
      </c>
      <c r="D519" s="2">
        <f t="shared" ref="D519:F519" si="80">COUNTIF(D502:D516,"Not?apply")</f>
        <v>0</v>
      </c>
      <c r="E519" s="2">
        <f t="shared" si="80"/>
        <v>0</v>
      </c>
      <c r="F519" s="2">
        <f t="shared" si="80"/>
        <v>0</v>
      </c>
    </row>
    <row r="520" spans="1:6" ht="18" x14ac:dyDescent="0.25">
      <c r="A520" s="10" t="s">
        <v>100</v>
      </c>
      <c r="B520" s="11" t="s">
        <v>16</v>
      </c>
      <c r="C520" s="11" t="s">
        <v>17</v>
      </c>
      <c r="D520" s="11" t="s">
        <v>17</v>
      </c>
      <c r="E520" s="11" t="s">
        <v>17</v>
      </c>
      <c r="F520" s="11" t="s">
        <v>17</v>
      </c>
    </row>
    <row r="521" spans="1:6" ht="63" x14ac:dyDescent="0.25">
      <c r="A521" s="14" t="s">
        <v>101</v>
      </c>
      <c r="B521" s="5" t="str">
        <f>'General Information'!$B$11</f>
        <v>Home</v>
      </c>
      <c r="C521" s="5" t="s">
        <v>20</v>
      </c>
      <c r="D521" s="5"/>
      <c r="E521" s="5"/>
      <c r="F521" s="5"/>
    </row>
    <row r="522" spans="1:6" x14ac:dyDescent="0.25">
      <c r="A522" s="6"/>
      <c r="B522" s="5" t="str">
        <f>'General Information'!$B$12</f>
        <v>Menu</v>
      </c>
      <c r="C522" s="5" t="s">
        <v>20</v>
      </c>
      <c r="D522" s="5"/>
      <c r="E522" s="5"/>
      <c r="F522" s="5"/>
    </row>
    <row r="523" spans="1:6" x14ac:dyDescent="0.25">
      <c r="A523" s="6"/>
      <c r="B523" s="5" t="str">
        <f>'General Information'!$B$13</f>
        <v>Menu</v>
      </c>
      <c r="C523" s="5" t="s">
        <v>20</v>
      </c>
      <c r="D523" s="5"/>
      <c r="E523" s="5"/>
      <c r="F523" s="5"/>
    </row>
    <row r="524" spans="1:6" x14ac:dyDescent="0.25">
      <c r="A524" s="6"/>
      <c r="B524" s="5" t="str">
        <f>'General Information'!$B$14</f>
        <v xml:space="preserve"> </v>
      </c>
      <c r="C524" s="5"/>
      <c r="D524" s="5"/>
      <c r="E524" s="5"/>
      <c r="F524" s="5"/>
    </row>
    <row r="525" spans="1:6" x14ac:dyDescent="0.25">
      <c r="A525" s="6"/>
      <c r="B525" s="5" t="str">
        <f>'General Information'!$B$15</f>
        <v xml:space="preserve"> </v>
      </c>
      <c r="C525" s="5"/>
      <c r="D525" s="5"/>
      <c r="E525" s="5"/>
      <c r="F525" s="5"/>
    </row>
    <row r="526" spans="1:6" x14ac:dyDescent="0.25">
      <c r="A526" s="6"/>
      <c r="B526" s="5" t="str">
        <f>'General Information'!$B$16</f>
        <v xml:space="preserve"> </v>
      </c>
      <c r="C526" s="5"/>
      <c r="D526" s="5"/>
      <c r="E526" s="5"/>
      <c r="F526" s="5"/>
    </row>
    <row r="527" spans="1:6" x14ac:dyDescent="0.25">
      <c r="A527" s="6"/>
      <c r="B527" s="5" t="str">
        <f>'General Information'!$B$17</f>
        <v xml:space="preserve"> </v>
      </c>
      <c r="C527" s="5"/>
      <c r="D527" s="5"/>
      <c r="E527" s="5"/>
      <c r="F527" s="5"/>
    </row>
    <row r="528" spans="1:6" x14ac:dyDescent="0.25">
      <c r="A528" s="6"/>
      <c r="B528" s="5" t="str">
        <f>'General Information'!$B$18</f>
        <v xml:space="preserve"> </v>
      </c>
      <c r="C528" s="5"/>
      <c r="D528" s="5"/>
      <c r="E528" s="5"/>
      <c r="F528" s="5"/>
    </row>
    <row r="529" spans="1:6" x14ac:dyDescent="0.25">
      <c r="A529" s="6"/>
      <c r="B529" s="5" t="str">
        <f>'General Information'!$B$19</f>
        <v xml:space="preserve"> </v>
      </c>
      <c r="C529" s="5"/>
      <c r="D529" s="5"/>
      <c r="E529" s="5"/>
      <c r="F529" s="5"/>
    </row>
    <row r="530" spans="1:6" x14ac:dyDescent="0.25">
      <c r="A530" s="6"/>
      <c r="B530" s="5" t="str">
        <f>'General Information'!$B$20</f>
        <v xml:space="preserve"> </v>
      </c>
      <c r="C530" s="5"/>
      <c r="D530" s="5"/>
      <c r="E530" s="5"/>
      <c r="F530" s="5"/>
    </row>
    <row r="531" spans="1:6" x14ac:dyDescent="0.25">
      <c r="A531" s="6"/>
      <c r="B531" s="5" t="str">
        <f>'General Information'!$B$21</f>
        <v xml:space="preserve"> </v>
      </c>
      <c r="C531" s="5"/>
      <c r="D531" s="5"/>
      <c r="E531" s="5"/>
      <c r="F531" s="5"/>
    </row>
    <row r="532" spans="1:6" x14ac:dyDescent="0.25">
      <c r="A532" s="6"/>
      <c r="B532" s="5" t="str">
        <f>'General Information'!$B$22</f>
        <v xml:space="preserve"> </v>
      </c>
      <c r="C532" s="5"/>
      <c r="D532" s="5"/>
      <c r="E532" s="5"/>
      <c r="F532" s="5"/>
    </row>
    <row r="533" spans="1:6" x14ac:dyDescent="0.25">
      <c r="A533" s="6"/>
      <c r="B533" s="5" t="str">
        <f>'General Information'!$B$23</f>
        <v xml:space="preserve"> </v>
      </c>
      <c r="C533" s="5"/>
      <c r="D533" s="5"/>
      <c r="E533" s="5"/>
      <c r="F533" s="5"/>
    </row>
    <row r="534" spans="1:6" x14ac:dyDescent="0.25">
      <c r="A534" s="6"/>
      <c r="B534" s="5" t="str">
        <f>'General Information'!$B$24</f>
        <v xml:space="preserve"> </v>
      </c>
      <c r="C534" s="5"/>
      <c r="D534" s="5"/>
      <c r="E534" s="5"/>
      <c r="F534" s="5"/>
    </row>
    <row r="535" spans="1:6" x14ac:dyDescent="0.25">
      <c r="A535" s="12"/>
      <c r="B535" s="5" t="str">
        <f>'General Information'!$B$25</f>
        <v xml:space="preserve"> </v>
      </c>
      <c r="C535" s="5"/>
      <c r="D535" s="5"/>
      <c r="E535" s="5"/>
      <c r="F535" s="5"/>
    </row>
    <row r="536" spans="1:6" x14ac:dyDescent="0.25">
      <c r="A536" s="13" t="s">
        <v>104</v>
      </c>
      <c r="B536" s="2" t="s">
        <v>17</v>
      </c>
      <c r="C536" s="2">
        <f>COUNTIF(C521:C535,"*Yes*")</f>
        <v>0</v>
      </c>
      <c r="D536" s="2">
        <f t="shared" ref="D536:F536" si="81">COUNTIF(D521:D535,"*Yes*")</f>
        <v>0</v>
      </c>
      <c r="E536" s="2">
        <f t="shared" si="81"/>
        <v>0</v>
      </c>
      <c r="F536" s="2">
        <f t="shared" si="81"/>
        <v>0</v>
      </c>
    </row>
    <row r="537" spans="1:6" x14ac:dyDescent="0.25">
      <c r="B537" s="2" t="s">
        <v>27</v>
      </c>
      <c r="C537" s="2">
        <f>COUNTIF(C521:C535,"*No?")</f>
        <v>0</v>
      </c>
      <c r="D537" s="2">
        <f t="shared" ref="D537:F537" si="82">COUNTIF(D521:D535,"*No?")</f>
        <v>0</v>
      </c>
      <c r="E537" s="2">
        <f t="shared" si="82"/>
        <v>0</v>
      </c>
      <c r="F537" s="2">
        <f t="shared" si="82"/>
        <v>0</v>
      </c>
    </row>
    <row r="538" spans="1:6" x14ac:dyDescent="0.25">
      <c r="B538" s="2" t="s">
        <v>28</v>
      </c>
      <c r="C538" s="2">
        <f>COUNTIF(C521:C535,"Not?apply")</f>
        <v>3</v>
      </c>
      <c r="D538" s="2">
        <f t="shared" ref="D538:F538" si="83">COUNTIF(D521:D535,"Not?apply")</f>
        <v>0</v>
      </c>
      <c r="E538" s="2">
        <f t="shared" si="83"/>
        <v>0</v>
      </c>
      <c r="F538" s="2">
        <f t="shared" si="83"/>
        <v>0</v>
      </c>
    </row>
    <row r="539" spans="1:6" ht="18" x14ac:dyDescent="0.25">
      <c r="A539" s="10" t="s">
        <v>102</v>
      </c>
      <c r="B539" s="11" t="s">
        <v>16</v>
      </c>
      <c r="C539" s="11" t="s">
        <v>17</v>
      </c>
      <c r="D539" s="11" t="s">
        <v>17</v>
      </c>
      <c r="E539" s="11" t="s">
        <v>17</v>
      </c>
      <c r="F539" s="11" t="s">
        <v>17</v>
      </c>
    </row>
    <row r="540" spans="1:6" ht="78.75" x14ac:dyDescent="0.25">
      <c r="A540" s="14" t="s">
        <v>103</v>
      </c>
      <c r="B540" s="5" t="str">
        <f>'General Information'!$B$11</f>
        <v>Home</v>
      </c>
      <c r="C540" s="5" t="s">
        <v>20</v>
      </c>
      <c r="D540" s="5"/>
      <c r="E540" s="5"/>
      <c r="F540" s="5"/>
    </row>
    <row r="541" spans="1:6" x14ac:dyDescent="0.25">
      <c r="A541" s="6"/>
      <c r="B541" s="5" t="str">
        <f>'General Information'!$B$12</f>
        <v>Menu</v>
      </c>
      <c r="C541" s="5" t="s">
        <v>20</v>
      </c>
      <c r="D541" s="5"/>
      <c r="E541" s="5"/>
      <c r="F541" s="5"/>
    </row>
    <row r="542" spans="1:6" x14ac:dyDescent="0.25">
      <c r="A542" s="6"/>
      <c r="B542" s="5" t="str">
        <f>'General Information'!$B$13</f>
        <v>Menu</v>
      </c>
      <c r="C542" s="5" t="s">
        <v>20</v>
      </c>
      <c r="D542" s="5"/>
      <c r="E542" s="5"/>
      <c r="F542" s="5"/>
    </row>
    <row r="543" spans="1:6" x14ac:dyDescent="0.25">
      <c r="A543" s="6"/>
      <c r="B543" s="5" t="str">
        <f>'General Information'!$B$14</f>
        <v xml:space="preserve"> </v>
      </c>
      <c r="C543" s="5"/>
      <c r="D543" s="5"/>
      <c r="E543" s="5"/>
      <c r="F543" s="5"/>
    </row>
    <row r="544" spans="1:6" x14ac:dyDescent="0.25">
      <c r="A544" s="6"/>
      <c r="B544" s="5" t="str">
        <f>'General Information'!$B$15</f>
        <v xml:space="preserve"> </v>
      </c>
      <c r="C544" s="5"/>
      <c r="D544" s="5"/>
      <c r="E544" s="5"/>
      <c r="F544" s="5"/>
    </row>
    <row r="545" spans="1:6" x14ac:dyDescent="0.25">
      <c r="A545" s="6"/>
      <c r="B545" s="5" t="str">
        <f>'General Information'!$B$16</f>
        <v xml:space="preserve"> </v>
      </c>
      <c r="C545" s="5"/>
      <c r="D545" s="5"/>
      <c r="E545" s="5"/>
      <c r="F545" s="5"/>
    </row>
    <row r="546" spans="1:6" x14ac:dyDescent="0.25">
      <c r="A546" s="6"/>
      <c r="B546" s="5" t="str">
        <f>'General Information'!$B$17</f>
        <v xml:space="preserve"> </v>
      </c>
      <c r="C546" s="5"/>
      <c r="D546" s="5"/>
      <c r="E546" s="5"/>
      <c r="F546" s="5"/>
    </row>
    <row r="547" spans="1:6" x14ac:dyDescent="0.25">
      <c r="A547" s="6"/>
      <c r="B547" s="5" t="str">
        <f>'General Information'!$B$18</f>
        <v xml:space="preserve"> </v>
      </c>
      <c r="C547" s="5"/>
      <c r="D547" s="5"/>
      <c r="E547" s="5"/>
      <c r="F547" s="5"/>
    </row>
    <row r="548" spans="1:6" x14ac:dyDescent="0.25">
      <c r="A548" s="6"/>
      <c r="B548" s="5" t="str">
        <f>'General Information'!$B$19</f>
        <v xml:space="preserve"> </v>
      </c>
      <c r="C548" s="5"/>
      <c r="D548" s="5"/>
      <c r="E548" s="5"/>
      <c r="F548" s="5"/>
    </row>
    <row r="549" spans="1:6" x14ac:dyDescent="0.25">
      <c r="A549" s="6"/>
      <c r="B549" s="5" t="str">
        <f>'General Information'!$B$20</f>
        <v xml:space="preserve"> </v>
      </c>
      <c r="C549" s="5"/>
      <c r="D549" s="5"/>
      <c r="E549" s="5"/>
      <c r="F549" s="5"/>
    </row>
    <row r="550" spans="1:6" x14ac:dyDescent="0.25">
      <c r="A550" s="6"/>
      <c r="B550" s="5" t="str">
        <f>'General Information'!$B$21</f>
        <v xml:space="preserve"> </v>
      </c>
      <c r="C550" s="5"/>
      <c r="D550" s="5"/>
      <c r="E550" s="5"/>
      <c r="F550" s="5"/>
    </row>
    <row r="551" spans="1:6" x14ac:dyDescent="0.25">
      <c r="A551" s="6"/>
      <c r="B551" s="5" t="str">
        <f>'General Information'!$B$22</f>
        <v xml:space="preserve"> </v>
      </c>
      <c r="C551" s="5"/>
      <c r="D551" s="5"/>
      <c r="E551" s="5"/>
      <c r="F551" s="5"/>
    </row>
    <row r="552" spans="1:6" x14ac:dyDescent="0.25">
      <c r="A552" s="6"/>
      <c r="B552" s="5" t="str">
        <f>'General Information'!$B$23</f>
        <v xml:space="preserve"> </v>
      </c>
      <c r="C552" s="5"/>
      <c r="D552" s="5"/>
      <c r="E552" s="5"/>
      <c r="F552" s="5"/>
    </row>
    <row r="553" spans="1:6" x14ac:dyDescent="0.25">
      <c r="A553" s="6"/>
      <c r="B553" s="5" t="str">
        <f>'General Information'!$B$24</f>
        <v xml:space="preserve"> </v>
      </c>
      <c r="C553" s="5"/>
      <c r="D553" s="5"/>
      <c r="E553" s="5"/>
      <c r="F553" s="5"/>
    </row>
    <row r="554" spans="1:6" x14ac:dyDescent="0.25">
      <c r="A554" s="12"/>
      <c r="B554" s="5" t="str">
        <f>'General Information'!$B$25</f>
        <v xml:space="preserve"> </v>
      </c>
      <c r="C554" s="5"/>
      <c r="D554" s="5"/>
      <c r="E554" s="5"/>
      <c r="F554" s="5"/>
    </row>
    <row r="555" spans="1:6" x14ac:dyDescent="0.25">
      <c r="A555" s="13" t="s">
        <v>105</v>
      </c>
      <c r="B555" s="2" t="s">
        <v>17</v>
      </c>
      <c r="C555" s="2">
        <f>COUNTIF(C540:C554,"*Yes*")</f>
        <v>0</v>
      </c>
      <c r="D555" s="2">
        <f t="shared" ref="D555:F555" si="84">COUNTIF(D540:D554,"*Yes*")</f>
        <v>0</v>
      </c>
      <c r="E555" s="2">
        <f t="shared" si="84"/>
        <v>0</v>
      </c>
      <c r="F555" s="2">
        <f t="shared" si="84"/>
        <v>0</v>
      </c>
    </row>
    <row r="556" spans="1:6" x14ac:dyDescent="0.25">
      <c r="B556" s="2" t="s">
        <v>27</v>
      </c>
      <c r="C556" s="2">
        <f>COUNTIF(C540:C554,"*No?")</f>
        <v>0</v>
      </c>
      <c r="D556" s="2">
        <f t="shared" ref="D556:F556" si="85">COUNTIF(D540:D554,"*No?")</f>
        <v>0</v>
      </c>
      <c r="E556" s="2">
        <f t="shared" si="85"/>
        <v>0</v>
      </c>
      <c r="F556" s="2">
        <f t="shared" si="85"/>
        <v>0</v>
      </c>
    </row>
    <row r="557" spans="1:6" x14ac:dyDescent="0.25">
      <c r="B557" s="2" t="s">
        <v>28</v>
      </c>
      <c r="C557" s="2">
        <f>COUNTIF(C540:C554,"Not?apply")</f>
        <v>3</v>
      </c>
      <c r="D557" s="2">
        <f t="shared" ref="D557:F557" si="86">COUNTIF(D540:D554,"Not?apply")</f>
        <v>0</v>
      </c>
      <c r="E557" s="2">
        <f t="shared" si="86"/>
        <v>0</v>
      </c>
      <c r="F557" s="2">
        <f t="shared" si="86"/>
        <v>0</v>
      </c>
    </row>
  </sheetData>
  <sheetProtection algorithmName="SHA-512" hashValue="Pi3koCxxCi7GbfJ0vgj3iWKLfNf5GxlA6OlOV9518c3hOlKxVvWtTfQHz7BFyFnqQHVgOes+sqEzI5W7X/v8rg==" saltValue="cZVyR2cJmZ/D/Iageo/S7g==" spinCount="100000" sheet="1" objects="1" scenarios="1"/>
  <conditionalFormatting sqref="C8:F557">
    <cfRule type="containsText" dxfId="83" priority="5" operator="containsText" text="No">
      <formula>NOT(ISERROR(SEARCH("No",C8)))</formula>
    </cfRule>
    <cfRule type="containsText" dxfId="82" priority="6" operator="containsText" text="Yes">
      <formula>NOT(ISERROR(SEARCH("Yes",C8)))</formula>
    </cfRule>
  </conditionalFormatting>
  <conditionalFormatting sqref="C8:F557">
    <cfRule type="containsText" dxfId="81" priority="4" operator="containsText" text="apply">
      <formula>NOT(ISERROR(SEARCH("apply",C8)))</formula>
    </cfRule>
  </conditionalFormatting>
  <dataValidations count="2">
    <dataValidation type="list" showInputMessage="1" showErrorMessage="1" sqref="C8:F22 C27:F41 C46:F60 C65:F79 C84:F98 C103:F117 C122:F136 C141:F155 C160:F174 C179:F193 C198:F212 C217:F231 C255:F269 C293:F307 C312:F326 C331:F345 C350:F364 C369:F383 C407:F421 C426:F440 C445:F459 C464:F478 C483:F497 C502:F516 C521:F535 C540:F554 C388:F402 C274:F288" xr:uid="{00000000-0002-0000-0100-000000000000}">
      <formula1>$D$1:$D$4</formula1>
    </dataValidation>
    <dataValidation type="list" allowBlank="1" showInputMessage="1" showErrorMessage="1" sqref="C236:F250" xr:uid="{00000000-0002-0000-0100-000001000000}">
      <formula1>$D$1:$D$4</formula1>
    </dataValidation>
  </dataValidations>
  <hyperlinks>
    <hyperlink ref="B5" r:id="rId1" display="http://bcip-nrcan.s-t.mx/" xr:uid="{00000000-0004-0000-0100-000000000000}"/>
  </hyperlinks>
  <pageMargins left="0.75" right="0.75" top="1" bottom="1" header="0.5" footer="0.5"/>
  <pageSetup orientation="portrait" horizontalDpi="4294967292" verticalDpi="4294967292"/>
  <ignoredErrors>
    <ignoredError sqref="C23:C25 C42:C44 C61:C63 C80:C82 C99:C101 C118:C120 C137:C139 C156:C158 C175:C177 C194:C196 C213:C215 C232:C234 C251:C253 C270:C272 C289:C291 C308:C310 C327:C329 C346:C348 C365:C367 C384:C386 C422:C424 C441:C443 C460:C462 C479:C481 C498:C500 C517:C519 C536:C538 C555:C557 D24:F25 D43:F44 D62:F63 D81:F82 D100:F101 D119:F120 D138:F139 D157:F158 D176:F177 D194:F196 D214:F215 D233:F234 D252:F253 D271:F272 D290:F291 D309:F310 D328:F329 D347:F348 D366:F367 D385:F386 C404:F405 D423:F424 D442:F443 D461:F462 D480:F481 D499:F500 D518:F519 D537:F538 D556:F557 C403 D555:F555 D536:F536 D517:F517 D498:F498 D479:F479 D460:F460 D441:F441 D422:F422 D403:F403 D384:F384 D365:F365 D346:F346 D327:F327 D308:F308 D289:F289 D270:F270 D251:F251 D232:F232 D213:F213 D175:F175 D156:F156 D137:F137 D118:F118 D99:F99 D80:F80 D61:F61 D42:F42 D23:F23" emptyCellReference="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6"/>
  <sheetViews>
    <sheetView workbookViewId="0">
      <selection activeCell="D11" sqref="D11"/>
    </sheetView>
  </sheetViews>
  <sheetFormatPr baseColWidth="10" defaultColWidth="0" defaultRowHeight="15.75" x14ac:dyDescent="0.25"/>
  <cols>
    <col min="1" max="1" width="72.375" style="18" customWidth="1"/>
    <col min="2" max="2" width="45.875" style="18" customWidth="1"/>
    <col min="3" max="6" width="16" style="18" customWidth="1"/>
    <col min="7" max="7" width="80" style="18" customWidth="1"/>
    <col min="8" max="16384" width="10.875" style="18" hidden="1"/>
  </cols>
  <sheetData>
    <row r="1" spans="1:7" ht="21" x14ac:dyDescent="0.25">
      <c r="A1" s="49" t="s">
        <v>0</v>
      </c>
      <c r="B1" s="2"/>
      <c r="D1" s="19" t="s">
        <v>18</v>
      </c>
    </row>
    <row r="2" spans="1:7" ht="48.95" customHeight="1" x14ac:dyDescent="0.25">
      <c r="A2" s="50" t="str">
        <f>'General Information'!A2</f>
        <v>WCAG 2.0 compliance levels A &amp; AA</v>
      </c>
      <c r="B2" s="2"/>
      <c r="D2" s="19" t="s">
        <v>19</v>
      </c>
    </row>
    <row r="3" spans="1:7" x14ac:dyDescent="0.25">
      <c r="A3" s="45" t="s">
        <v>3</v>
      </c>
      <c r="B3" s="45" t="str">
        <f>'General Information'!B3</f>
        <v>La Veinte Cantina</v>
      </c>
      <c r="D3" s="19" t="s">
        <v>20</v>
      </c>
    </row>
    <row r="4" spans="1:7" x14ac:dyDescent="0.25">
      <c r="A4" s="45" t="s">
        <v>4</v>
      </c>
      <c r="B4" s="45" t="str">
        <f>'General Information'!B4</f>
        <v>12/30/2018</v>
      </c>
    </row>
    <row r="5" spans="1:7" x14ac:dyDescent="0.25">
      <c r="A5" s="45" t="s">
        <v>2</v>
      </c>
      <c r="B5" s="46" t="str">
        <f>'General Information'!B5</f>
        <v>http://cantinala20.com/</v>
      </c>
      <c r="C5" s="20" t="s">
        <v>4</v>
      </c>
      <c r="D5" s="20" t="s">
        <v>180</v>
      </c>
      <c r="E5" s="20" t="s">
        <v>181</v>
      </c>
      <c r="F5" s="20" t="s">
        <v>21</v>
      </c>
    </row>
    <row r="6" spans="1:7" x14ac:dyDescent="0.25">
      <c r="A6" s="47" t="s">
        <v>8</v>
      </c>
      <c r="B6" s="48">
        <f>'General Information'!B10</f>
        <v>3</v>
      </c>
      <c r="C6" s="18" t="str">
        <f>B4</f>
        <v>12/30/2018</v>
      </c>
    </row>
    <row r="7" spans="1:7" ht="18" x14ac:dyDescent="0.25">
      <c r="A7" s="21" t="s">
        <v>106</v>
      </c>
      <c r="B7" s="11" t="s">
        <v>16</v>
      </c>
      <c r="C7" s="11" t="s">
        <v>17</v>
      </c>
      <c r="D7" s="11" t="s">
        <v>17</v>
      </c>
      <c r="E7" s="11" t="s">
        <v>17</v>
      </c>
      <c r="F7" s="11" t="s">
        <v>17</v>
      </c>
    </row>
    <row r="8" spans="1:7" x14ac:dyDescent="0.25">
      <c r="A8" s="4" t="s">
        <v>107</v>
      </c>
      <c r="B8" s="5" t="str">
        <f>'General Information'!$B$11</f>
        <v>Home</v>
      </c>
      <c r="C8" s="5" t="s">
        <v>20</v>
      </c>
      <c r="D8" s="5"/>
      <c r="E8" s="5"/>
      <c r="F8" s="5"/>
      <c r="G8" s="13" t="s">
        <v>184</v>
      </c>
    </row>
    <row r="9" spans="1:7" x14ac:dyDescent="0.25">
      <c r="A9" s="4"/>
      <c r="B9" s="5" t="str">
        <f>'General Information'!$B$12</f>
        <v>Menu</v>
      </c>
      <c r="C9" s="5" t="s">
        <v>20</v>
      </c>
      <c r="D9" s="5"/>
      <c r="E9" s="5"/>
      <c r="F9" s="5"/>
      <c r="G9" s="17" t="s">
        <v>255</v>
      </c>
    </row>
    <row r="10" spans="1:7" x14ac:dyDescent="0.25">
      <c r="A10" s="4"/>
      <c r="B10" s="5" t="str">
        <f>'General Information'!$B$13</f>
        <v>Menu</v>
      </c>
      <c r="C10" s="5" t="s">
        <v>20</v>
      </c>
      <c r="D10" s="5"/>
      <c r="E10" s="5"/>
      <c r="F10" s="5"/>
      <c r="G10" s="17" t="s">
        <v>256</v>
      </c>
    </row>
    <row r="11" spans="1:7" ht="31.5" x14ac:dyDescent="0.25">
      <c r="A11" s="4"/>
      <c r="B11" s="5" t="str">
        <f>'General Information'!$B$14</f>
        <v xml:space="preserve"> </v>
      </c>
      <c r="C11" s="5"/>
      <c r="D11" s="5"/>
      <c r="E11" s="5"/>
      <c r="F11" s="5"/>
      <c r="G11" s="17" t="s">
        <v>257</v>
      </c>
    </row>
    <row r="12" spans="1:7" x14ac:dyDescent="0.25">
      <c r="A12" s="4"/>
      <c r="B12" s="5" t="str">
        <f>'General Information'!$B$15</f>
        <v xml:space="preserve"> </v>
      </c>
      <c r="C12" s="5"/>
      <c r="D12" s="5"/>
      <c r="E12" s="5"/>
      <c r="F12" s="5"/>
      <c r="G12" s="17" t="s">
        <v>1</v>
      </c>
    </row>
    <row r="13" spans="1:7" x14ac:dyDescent="0.25">
      <c r="A13" s="4"/>
      <c r="B13" s="5" t="str">
        <f>'General Information'!$B$16</f>
        <v xml:space="preserve"> </v>
      </c>
      <c r="C13" s="5"/>
      <c r="D13" s="5"/>
      <c r="E13" s="5"/>
      <c r="F13" s="5"/>
      <c r="G13" s="17" t="s">
        <v>1</v>
      </c>
    </row>
    <row r="14" spans="1:7" x14ac:dyDescent="0.25">
      <c r="A14" s="4"/>
      <c r="B14" s="5" t="str">
        <f>'General Information'!$B$17</f>
        <v xml:space="preserve"> </v>
      </c>
      <c r="C14" s="5"/>
      <c r="D14" s="5"/>
      <c r="E14" s="5"/>
      <c r="F14" s="5"/>
    </row>
    <row r="15" spans="1:7" x14ac:dyDescent="0.25">
      <c r="A15" s="4"/>
      <c r="B15" s="5" t="str">
        <f>'General Information'!$B$18</f>
        <v xml:space="preserve"> </v>
      </c>
      <c r="C15" s="5"/>
      <c r="D15" s="5"/>
      <c r="E15" s="5"/>
      <c r="F15" s="5"/>
    </row>
    <row r="16" spans="1:7" x14ac:dyDescent="0.25">
      <c r="A16" s="4"/>
      <c r="B16" s="5" t="str">
        <f>'General Information'!$B$19</f>
        <v xml:space="preserve"> </v>
      </c>
      <c r="C16" s="5"/>
      <c r="D16" s="5"/>
      <c r="E16" s="5"/>
      <c r="F16" s="5"/>
    </row>
    <row r="17" spans="1:7" x14ac:dyDescent="0.25">
      <c r="A17" s="4"/>
      <c r="B17" s="5" t="str">
        <f>'General Information'!$B$20</f>
        <v xml:space="preserve"> </v>
      </c>
      <c r="C17" s="5"/>
      <c r="D17" s="5"/>
      <c r="E17" s="5"/>
      <c r="F17" s="5"/>
    </row>
    <row r="18" spans="1:7" x14ac:dyDescent="0.25">
      <c r="A18" s="4"/>
      <c r="B18" s="5" t="str">
        <f>'General Information'!$B$21</f>
        <v xml:space="preserve"> </v>
      </c>
      <c r="C18" s="5"/>
      <c r="D18" s="5"/>
      <c r="E18" s="5"/>
      <c r="F18" s="5"/>
    </row>
    <row r="19" spans="1:7" x14ac:dyDescent="0.25">
      <c r="A19" s="4"/>
      <c r="B19" s="5" t="str">
        <f>'General Information'!$B$22</f>
        <v xml:space="preserve"> </v>
      </c>
      <c r="C19" s="5"/>
      <c r="D19" s="5"/>
      <c r="E19" s="5"/>
      <c r="F19" s="5"/>
    </row>
    <row r="20" spans="1:7" x14ac:dyDescent="0.25">
      <c r="A20" s="4"/>
      <c r="B20" s="5" t="str">
        <f>'General Information'!$B$23</f>
        <v xml:space="preserve"> </v>
      </c>
      <c r="C20" s="5"/>
      <c r="D20" s="5"/>
      <c r="E20" s="5"/>
      <c r="F20" s="5"/>
    </row>
    <row r="21" spans="1:7" x14ac:dyDescent="0.25">
      <c r="A21" s="4"/>
      <c r="B21" s="5" t="str">
        <f>'General Information'!$B$24</f>
        <v xml:space="preserve"> </v>
      </c>
      <c r="C21" s="5"/>
      <c r="D21" s="5"/>
      <c r="E21" s="5"/>
      <c r="F21" s="5"/>
    </row>
    <row r="22" spans="1:7" x14ac:dyDescent="0.25">
      <c r="A22" s="16"/>
      <c r="B22" s="5" t="str">
        <f>'General Information'!$B$25</f>
        <v xml:space="preserve"> </v>
      </c>
      <c r="C22" s="5"/>
      <c r="D22" s="5"/>
      <c r="E22" s="5"/>
      <c r="F22" s="5"/>
    </row>
    <row r="23" spans="1:7" x14ac:dyDescent="0.25">
      <c r="A23" s="13" t="s">
        <v>26</v>
      </c>
      <c r="B23" s="18" t="s">
        <v>17</v>
      </c>
      <c r="C23" s="2">
        <f>COUNTIF(C8:C22,"*Yes*")</f>
        <v>0</v>
      </c>
      <c r="D23" s="2">
        <f t="shared" ref="D23:F23" si="0">COUNTIF(D8:D22,"*Yes*")</f>
        <v>0</v>
      </c>
      <c r="E23" s="2">
        <f t="shared" si="0"/>
        <v>0</v>
      </c>
      <c r="F23" s="2">
        <f t="shared" si="0"/>
        <v>0</v>
      </c>
    </row>
    <row r="24" spans="1:7" x14ac:dyDescent="0.25">
      <c r="A24" s="2"/>
      <c r="B24" s="18" t="s">
        <v>27</v>
      </c>
      <c r="C24" s="2">
        <f>COUNTIF(C8:C22,"*No?")</f>
        <v>0</v>
      </c>
      <c r="D24" s="2">
        <f t="shared" ref="D24:F24" si="1">COUNTIF(D8:D22,"*No?")</f>
        <v>0</v>
      </c>
      <c r="E24" s="2">
        <f t="shared" si="1"/>
        <v>0</v>
      </c>
      <c r="F24" s="2">
        <f t="shared" si="1"/>
        <v>0</v>
      </c>
    </row>
    <row r="25" spans="1:7" x14ac:dyDescent="0.25">
      <c r="A25" s="2"/>
      <c r="B25" s="18" t="s">
        <v>28</v>
      </c>
      <c r="C25" s="2">
        <f>COUNTIF(C8:C22,"Not?apply")</f>
        <v>3</v>
      </c>
      <c r="D25" s="2">
        <f t="shared" ref="D25:F25" si="2">COUNTIF(D8:D22,"Not?apply")</f>
        <v>0</v>
      </c>
      <c r="E25" s="2">
        <f t="shared" si="2"/>
        <v>0</v>
      </c>
      <c r="F25" s="2">
        <f t="shared" si="2"/>
        <v>0</v>
      </c>
    </row>
    <row r="26" spans="1:7" ht="18" x14ac:dyDescent="0.25">
      <c r="A26" s="21" t="s">
        <v>108</v>
      </c>
      <c r="B26" s="11" t="s">
        <v>16</v>
      </c>
      <c r="C26" s="11" t="s">
        <v>17</v>
      </c>
      <c r="D26" s="11" t="s">
        <v>17</v>
      </c>
      <c r="E26" s="11" t="s">
        <v>17</v>
      </c>
      <c r="F26" s="11" t="s">
        <v>17</v>
      </c>
    </row>
    <row r="27" spans="1:7" x14ac:dyDescent="0.25">
      <c r="A27" s="4" t="s">
        <v>109</v>
      </c>
      <c r="B27" s="5" t="str">
        <f>'General Information'!$B$11</f>
        <v>Home</v>
      </c>
      <c r="C27" s="5" t="s">
        <v>20</v>
      </c>
      <c r="D27" s="5"/>
      <c r="E27" s="5"/>
      <c r="F27" s="5"/>
      <c r="G27" s="13" t="s">
        <v>184</v>
      </c>
    </row>
    <row r="28" spans="1:7" ht="31.5" x14ac:dyDescent="0.25">
      <c r="A28" s="4"/>
      <c r="B28" s="5" t="str">
        <f>'General Information'!$B$12</f>
        <v>Menu</v>
      </c>
      <c r="C28" s="5" t="s">
        <v>20</v>
      </c>
      <c r="D28" s="5"/>
      <c r="E28" s="5"/>
      <c r="F28" s="5"/>
      <c r="G28" s="17" t="s">
        <v>258</v>
      </c>
    </row>
    <row r="29" spans="1:7" x14ac:dyDescent="0.25">
      <c r="A29" s="4"/>
      <c r="B29" s="5" t="str">
        <f>'General Information'!$B$13</f>
        <v>Menu</v>
      </c>
      <c r="C29" s="5" t="s">
        <v>20</v>
      </c>
      <c r="D29" s="5"/>
      <c r="E29" s="5"/>
      <c r="F29" s="5"/>
    </row>
    <row r="30" spans="1:7" x14ac:dyDescent="0.25">
      <c r="A30" s="4"/>
      <c r="B30" s="5" t="str">
        <f>'General Information'!$B$14</f>
        <v xml:space="preserve"> </v>
      </c>
      <c r="C30" s="5"/>
      <c r="D30" s="5"/>
      <c r="E30" s="5"/>
      <c r="F30" s="5"/>
    </row>
    <row r="31" spans="1:7" x14ac:dyDescent="0.25">
      <c r="A31" s="4"/>
      <c r="B31" s="5" t="str">
        <f>'General Information'!$B$15</f>
        <v xml:space="preserve"> </v>
      </c>
      <c r="C31" s="5"/>
      <c r="D31" s="5"/>
      <c r="E31" s="5"/>
      <c r="F31" s="5"/>
    </row>
    <row r="32" spans="1:7" x14ac:dyDescent="0.25">
      <c r="A32" s="4"/>
      <c r="B32" s="5" t="str">
        <f>'General Information'!$B$16</f>
        <v xml:space="preserve"> </v>
      </c>
      <c r="C32" s="5"/>
      <c r="D32" s="5"/>
      <c r="E32" s="5"/>
      <c r="F32" s="5"/>
    </row>
    <row r="33" spans="1:7" x14ac:dyDescent="0.25">
      <c r="A33" s="4"/>
      <c r="B33" s="5" t="str">
        <f>'General Information'!$B$17</f>
        <v xml:space="preserve"> </v>
      </c>
      <c r="C33" s="5"/>
      <c r="D33" s="5"/>
      <c r="E33" s="5"/>
      <c r="F33" s="5"/>
    </row>
    <row r="34" spans="1:7" x14ac:dyDescent="0.25">
      <c r="A34" s="4"/>
      <c r="B34" s="5" t="str">
        <f>'General Information'!$B$18</f>
        <v xml:space="preserve"> </v>
      </c>
      <c r="C34" s="5"/>
      <c r="D34" s="5"/>
      <c r="E34" s="5"/>
      <c r="F34" s="5"/>
    </row>
    <row r="35" spans="1:7" x14ac:dyDescent="0.25">
      <c r="A35" s="4"/>
      <c r="B35" s="5" t="str">
        <f>'General Information'!$B$19</f>
        <v xml:space="preserve"> </v>
      </c>
      <c r="C35" s="5"/>
      <c r="D35" s="5"/>
      <c r="E35" s="5"/>
      <c r="F35" s="5"/>
    </row>
    <row r="36" spans="1:7" x14ac:dyDescent="0.25">
      <c r="A36" s="4"/>
      <c r="B36" s="5" t="str">
        <f>'General Information'!$B$20</f>
        <v xml:space="preserve"> </v>
      </c>
      <c r="C36" s="5"/>
      <c r="D36" s="5"/>
      <c r="E36" s="5"/>
      <c r="F36" s="5"/>
    </row>
    <row r="37" spans="1:7" x14ac:dyDescent="0.25">
      <c r="A37" s="4"/>
      <c r="B37" s="5" t="str">
        <f>'General Information'!$B$21</f>
        <v xml:space="preserve"> </v>
      </c>
      <c r="C37" s="5"/>
      <c r="D37" s="5"/>
      <c r="E37" s="5"/>
      <c r="F37" s="5"/>
    </row>
    <row r="38" spans="1:7" x14ac:dyDescent="0.25">
      <c r="A38" s="4"/>
      <c r="B38" s="5" t="str">
        <f>'General Information'!$B$22</f>
        <v xml:space="preserve"> </v>
      </c>
      <c r="C38" s="5"/>
      <c r="D38" s="5"/>
      <c r="E38" s="5"/>
      <c r="F38" s="5"/>
    </row>
    <row r="39" spans="1:7" x14ac:dyDescent="0.25">
      <c r="A39" s="4"/>
      <c r="B39" s="5" t="str">
        <f>'General Information'!$B$23</f>
        <v xml:space="preserve"> </v>
      </c>
      <c r="C39" s="5"/>
      <c r="D39" s="5"/>
      <c r="E39" s="5"/>
      <c r="F39" s="5"/>
    </row>
    <row r="40" spans="1:7" x14ac:dyDescent="0.25">
      <c r="A40" s="4"/>
      <c r="B40" s="5" t="str">
        <f>'General Information'!$B$24</f>
        <v xml:space="preserve"> </v>
      </c>
      <c r="C40" s="5"/>
      <c r="D40" s="5"/>
      <c r="E40" s="5"/>
      <c r="F40" s="5"/>
    </row>
    <row r="41" spans="1:7" x14ac:dyDescent="0.25">
      <c r="A41" s="16"/>
      <c r="B41" s="5" t="str">
        <f>'General Information'!$B$25</f>
        <v xml:space="preserve"> </v>
      </c>
      <c r="C41" s="5"/>
      <c r="D41" s="5"/>
      <c r="E41" s="5"/>
      <c r="F41" s="5"/>
    </row>
    <row r="42" spans="1:7" x14ac:dyDescent="0.25">
      <c r="A42" s="13" t="s">
        <v>29</v>
      </c>
      <c r="B42" s="18" t="s">
        <v>17</v>
      </c>
      <c r="C42" s="2">
        <f>COUNTIF(C27:C41,"*Yes*")</f>
        <v>0</v>
      </c>
      <c r="D42" s="2">
        <f t="shared" ref="D42:F42" si="3">COUNTIF(D27:D41,"*Yes*")</f>
        <v>0</v>
      </c>
      <c r="E42" s="2">
        <f t="shared" si="3"/>
        <v>0</v>
      </c>
      <c r="F42" s="2">
        <f t="shared" si="3"/>
        <v>0</v>
      </c>
    </row>
    <row r="43" spans="1:7" x14ac:dyDescent="0.25">
      <c r="A43" s="2"/>
      <c r="B43" s="18" t="s">
        <v>27</v>
      </c>
      <c r="C43" s="2">
        <f>COUNTIF(C27:C41,"*No?")</f>
        <v>0</v>
      </c>
      <c r="D43" s="2">
        <f t="shared" ref="D43:F43" si="4">COUNTIF(D27:D41,"*No?")</f>
        <v>0</v>
      </c>
      <c r="E43" s="2">
        <f t="shared" si="4"/>
        <v>0</v>
      </c>
      <c r="F43" s="2">
        <f t="shared" si="4"/>
        <v>0</v>
      </c>
    </row>
    <row r="44" spans="1:7" x14ac:dyDescent="0.25">
      <c r="A44" s="2" t="s">
        <v>191</v>
      </c>
      <c r="B44" s="18" t="s">
        <v>28</v>
      </c>
      <c r="C44" s="2">
        <f>COUNTIF(C27:C41,"Not?apply")</f>
        <v>3</v>
      </c>
      <c r="D44" s="2">
        <f t="shared" ref="D44:F44" si="5">COUNTIF(D27:D41,"Not?apply")</f>
        <v>0</v>
      </c>
      <c r="E44" s="2">
        <f t="shared" si="5"/>
        <v>0</v>
      </c>
      <c r="F44" s="2">
        <f t="shared" si="5"/>
        <v>0</v>
      </c>
    </row>
    <row r="45" spans="1:7" ht="18" x14ac:dyDescent="0.25">
      <c r="A45" s="21" t="s">
        <v>110</v>
      </c>
      <c r="B45" s="11" t="s">
        <v>16</v>
      </c>
      <c r="C45" s="11" t="s">
        <v>17</v>
      </c>
      <c r="D45" s="11" t="s">
        <v>17</v>
      </c>
      <c r="E45" s="11" t="s">
        <v>17</v>
      </c>
      <c r="F45" s="11" t="s">
        <v>17</v>
      </c>
    </row>
    <row r="46" spans="1:7" ht="31.5" x14ac:dyDescent="0.25">
      <c r="A46" s="4" t="s">
        <v>111</v>
      </c>
      <c r="B46" s="5" t="str">
        <f>'General Information'!$B$11</f>
        <v>Home</v>
      </c>
      <c r="C46" s="5" t="s">
        <v>18</v>
      </c>
      <c r="D46" s="5"/>
      <c r="E46" s="5"/>
      <c r="F46" s="5"/>
      <c r="G46" s="13" t="s">
        <v>184</v>
      </c>
    </row>
    <row r="47" spans="1:7" x14ac:dyDescent="0.25">
      <c r="A47" s="4"/>
      <c r="B47" s="5" t="str">
        <f>'General Information'!$B$12</f>
        <v>Menu</v>
      </c>
      <c r="C47" s="5" t="s">
        <v>18</v>
      </c>
      <c r="D47" s="5"/>
      <c r="E47" s="5"/>
      <c r="F47" s="5"/>
      <c r="G47" s="17" t="s">
        <v>259</v>
      </c>
    </row>
    <row r="48" spans="1:7" x14ac:dyDescent="0.25">
      <c r="A48" s="4"/>
      <c r="B48" s="5" t="str">
        <f>'General Information'!$B$13</f>
        <v>Menu</v>
      </c>
      <c r="C48" s="5" t="s">
        <v>18</v>
      </c>
      <c r="D48" s="5"/>
      <c r="E48" s="5"/>
      <c r="F48" s="5"/>
    </row>
    <row r="49" spans="1:6" x14ac:dyDescent="0.25">
      <c r="A49" s="4"/>
      <c r="B49" s="5" t="str">
        <f>'General Information'!$B$14</f>
        <v xml:space="preserve"> </v>
      </c>
      <c r="C49" s="5"/>
      <c r="D49" s="5"/>
      <c r="E49" s="5"/>
      <c r="F49" s="5"/>
    </row>
    <row r="50" spans="1:6" x14ac:dyDescent="0.25">
      <c r="A50" s="4"/>
      <c r="B50" s="5" t="str">
        <f>'General Information'!$B$15</f>
        <v xml:space="preserve"> </v>
      </c>
      <c r="C50" s="5"/>
      <c r="D50" s="5"/>
      <c r="E50" s="5"/>
      <c r="F50" s="5"/>
    </row>
    <row r="51" spans="1:6" x14ac:dyDescent="0.25">
      <c r="A51" s="4"/>
      <c r="B51" s="5" t="str">
        <f>'General Information'!$B$16</f>
        <v xml:space="preserve"> </v>
      </c>
      <c r="C51" s="5"/>
      <c r="D51" s="5"/>
      <c r="E51" s="5"/>
      <c r="F51" s="5"/>
    </row>
    <row r="52" spans="1:6" x14ac:dyDescent="0.25">
      <c r="A52" s="4"/>
      <c r="B52" s="5" t="str">
        <f>'General Information'!$B$17</f>
        <v xml:space="preserve"> </v>
      </c>
      <c r="C52" s="5"/>
      <c r="D52" s="5"/>
      <c r="E52" s="5"/>
      <c r="F52" s="5"/>
    </row>
    <row r="53" spans="1:6" x14ac:dyDescent="0.25">
      <c r="A53" s="4"/>
      <c r="B53" s="5" t="str">
        <f>'General Information'!$B$18</f>
        <v xml:space="preserve"> </v>
      </c>
      <c r="C53" s="5"/>
      <c r="D53" s="5"/>
      <c r="E53" s="5"/>
      <c r="F53" s="5"/>
    </row>
    <row r="54" spans="1:6" x14ac:dyDescent="0.25">
      <c r="A54" s="4"/>
      <c r="B54" s="5" t="str">
        <f>'General Information'!$B$19</f>
        <v xml:space="preserve"> </v>
      </c>
      <c r="C54" s="5"/>
      <c r="D54" s="5"/>
      <c r="E54" s="5"/>
      <c r="F54" s="5"/>
    </row>
    <row r="55" spans="1:6" x14ac:dyDescent="0.25">
      <c r="A55" s="4"/>
      <c r="B55" s="5" t="str">
        <f>'General Information'!$B$20</f>
        <v xml:space="preserve"> </v>
      </c>
      <c r="C55" s="5"/>
      <c r="D55" s="5"/>
      <c r="E55" s="5"/>
      <c r="F55" s="5"/>
    </row>
    <row r="56" spans="1:6" x14ac:dyDescent="0.25">
      <c r="A56" s="4"/>
      <c r="B56" s="5" t="str">
        <f>'General Information'!$B$21</f>
        <v xml:space="preserve"> </v>
      </c>
      <c r="C56" s="5"/>
      <c r="D56" s="5"/>
      <c r="E56" s="5"/>
      <c r="F56" s="5"/>
    </row>
    <row r="57" spans="1:6" x14ac:dyDescent="0.25">
      <c r="A57" s="4"/>
      <c r="B57" s="5" t="str">
        <f>'General Information'!$B$22</f>
        <v xml:space="preserve"> </v>
      </c>
      <c r="C57" s="5"/>
      <c r="D57" s="5"/>
      <c r="E57" s="5"/>
      <c r="F57" s="5"/>
    </row>
    <row r="58" spans="1:6" x14ac:dyDescent="0.25">
      <c r="A58" s="4"/>
      <c r="B58" s="5" t="str">
        <f>'General Information'!$B$23</f>
        <v xml:space="preserve"> </v>
      </c>
      <c r="C58" s="5"/>
      <c r="D58" s="5"/>
      <c r="E58" s="5"/>
      <c r="F58" s="5"/>
    </row>
    <row r="59" spans="1:6" x14ac:dyDescent="0.25">
      <c r="A59" s="4"/>
      <c r="B59" s="5" t="str">
        <f>'General Information'!$B$24</f>
        <v xml:space="preserve"> </v>
      </c>
      <c r="C59" s="5"/>
      <c r="D59" s="5"/>
      <c r="E59" s="5"/>
      <c r="F59" s="5"/>
    </row>
    <row r="60" spans="1:6" x14ac:dyDescent="0.25">
      <c r="A60" s="16"/>
      <c r="B60" s="5" t="str">
        <f>'General Information'!$B$25</f>
        <v xml:space="preserve"> </v>
      </c>
      <c r="C60" s="5"/>
      <c r="D60" s="5"/>
      <c r="E60" s="5"/>
      <c r="F60" s="5"/>
    </row>
    <row r="61" spans="1:6" x14ac:dyDescent="0.25">
      <c r="A61" s="13" t="s">
        <v>30</v>
      </c>
      <c r="B61" s="18" t="s">
        <v>17</v>
      </c>
      <c r="C61" s="2">
        <f>COUNTIF(C46:C60,"*Yes*")</f>
        <v>3</v>
      </c>
      <c r="D61" s="2">
        <f t="shared" ref="D61:F61" si="6">COUNTIF(D46:D60,"*Yes*")</f>
        <v>0</v>
      </c>
      <c r="E61" s="2">
        <f t="shared" si="6"/>
        <v>0</v>
      </c>
      <c r="F61" s="2">
        <f t="shared" si="6"/>
        <v>0</v>
      </c>
    </row>
    <row r="62" spans="1:6" x14ac:dyDescent="0.25">
      <c r="A62" s="2"/>
      <c r="B62" s="18" t="s">
        <v>27</v>
      </c>
      <c r="C62" s="2">
        <f>COUNTIF(C46:C60,"*No?")</f>
        <v>0</v>
      </c>
      <c r="D62" s="2">
        <f t="shared" ref="D62:F62" si="7">COUNTIF(D46:D60,"*No?")</f>
        <v>0</v>
      </c>
      <c r="E62" s="2">
        <f t="shared" si="7"/>
        <v>0</v>
      </c>
      <c r="F62" s="2">
        <f t="shared" si="7"/>
        <v>0</v>
      </c>
    </row>
    <row r="63" spans="1:6" x14ac:dyDescent="0.25">
      <c r="A63" s="2"/>
      <c r="B63" s="18" t="s">
        <v>28</v>
      </c>
      <c r="C63" s="2">
        <f>COUNTIF(C46:C60,"Not?apply")</f>
        <v>0</v>
      </c>
      <c r="D63" s="2">
        <f t="shared" ref="D63:F63" si="8">COUNTIF(D46:D60,"Not?apply")</f>
        <v>0</v>
      </c>
      <c r="E63" s="2">
        <f t="shared" si="8"/>
        <v>0</v>
      </c>
      <c r="F63" s="2">
        <f t="shared" si="8"/>
        <v>0</v>
      </c>
    </row>
    <row r="64" spans="1:6" ht="18" x14ac:dyDescent="0.25">
      <c r="A64" s="21" t="s">
        <v>112</v>
      </c>
      <c r="B64" s="11" t="s">
        <v>16</v>
      </c>
      <c r="C64" s="11" t="s">
        <v>17</v>
      </c>
      <c r="D64" s="11" t="s">
        <v>17</v>
      </c>
      <c r="E64" s="11" t="s">
        <v>17</v>
      </c>
      <c r="F64" s="11" t="s">
        <v>17</v>
      </c>
    </row>
    <row r="65" spans="1:7" ht="31.5" x14ac:dyDescent="0.25">
      <c r="A65" s="4" t="s">
        <v>113</v>
      </c>
      <c r="B65" s="5" t="str">
        <f>'General Information'!$B$11</f>
        <v>Home</v>
      </c>
      <c r="C65" s="5" t="s">
        <v>20</v>
      </c>
      <c r="D65" s="5"/>
      <c r="E65" s="5"/>
      <c r="F65" s="5"/>
      <c r="G65" s="13" t="s">
        <v>184</v>
      </c>
    </row>
    <row r="66" spans="1:7" x14ac:dyDescent="0.25">
      <c r="A66" s="4"/>
      <c r="B66" s="5" t="str">
        <f>'General Information'!$B$12</f>
        <v>Menu</v>
      </c>
      <c r="C66" s="5" t="s">
        <v>20</v>
      </c>
      <c r="D66" s="5"/>
      <c r="E66" s="5"/>
      <c r="F66" s="5"/>
      <c r="G66" s="17" t="s">
        <v>260</v>
      </c>
    </row>
    <row r="67" spans="1:7" ht="31.5" x14ac:dyDescent="0.25">
      <c r="A67" s="4" t="s">
        <v>114</v>
      </c>
      <c r="B67" s="5" t="str">
        <f>'General Information'!$B$13</f>
        <v>Menu</v>
      </c>
      <c r="C67" s="5" t="s">
        <v>20</v>
      </c>
      <c r="D67" s="5"/>
      <c r="E67" s="5"/>
      <c r="F67" s="5"/>
      <c r="G67" s="53" t="s">
        <v>261</v>
      </c>
    </row>
    <row r="68" spans="1:7" ht="31.5" x14ac:dyDescent="0.25">
      <c r="A68" s="4" t="s">
        <v>115</v>
      </c>
      <c r="B68" s="5" t="str">
        <f>'General Information'!$B$14</f>
        <v xml:space="preserve"> </v>
      </c>
      <c r="C68" s="5"/>
      <c r="D68" s="5"/>
      <c r="E68" s="5"/>
      <c r="F68" s="5"/>
    </row>
    <row r="69" spans="1:7" x14ac:dyDescent="0.25">
      <c r="A69" s="4"/>
      <c r="B69" s="5" t="str">
        <f>'General Information'!$B$15</f>
        <v xml:space="preserve"> </v>
      </c>
      <c r="C69" s="5"/>
      <c r="D69" s="5"/>
      <c r="E69" s="5"/>
      <c r="F69" s="5"/>
    </row>
    <row r="70" spans="1:7" x14ac:dyDescent="0.25">
      <c r="A70" s="4"/>
      <c r="B70" s="5" t="str">
        <f>'General Information'!$B$16</f>
        <v xml:space="preserve"> </v>
      </c>
      <c r="C70" s="5"/>
      <c r="D70" s="5"/>
      <c r="E70" s="5"/>
      <c r="F70" s="5"/>
    </row>
    <row r="71" spans="1:7" x14ac:dyDescent="0.25">
      <c r="A71" s="4"/>
      <c r="B71" s="5" t="str">
        <f>'General Information'!$B$17</f>
        <v xml:space="preserve"> </v>
      </c>
      <c r="C71" s="5"/>
      <c r="D71" s="5"/>
      <c r="E71" s="5"/>
      <c r="F71" s="5"/>
    </row>
    <row r="72" spans="1:7" x14ac:dyDescent="0.25">
      <c r="A72" s="4"/>
      <c r="B72" s="5" t="str">
        <f>'General Information'!$B$18</f>
        <v xml:space="preserve"> </v>
      </c>
      <c r="C72" s="5"/>
      <c r="D72" s="5"/>
      <c r="E72" s="5"/>
      <c r="F72" s="5"/>
    </row>
    <row r="73" spans="1:7" x14ac:dyDescent="0.25">
      <c r="A73" s="4"/>
      <c r="B73" s="5" t="str">
        <f>'General Information'!$B$19</f>
        <v xml:space="preserve"> </v>
      </c>
      <c r="C73" s="5"/>
      <c r="D73" s="5"/>
      <c r="E73" s="5"/>
      <c r="F73" s="5"/>
    </row>
    <row r="74" spans="1:7" x14ac:dyDescent="0.25">
      <c r="A74" s="4"/>
      <c r="B74" s="5" t="str">
        <f>'General Information'!$B$20</f>
        <v xml:space="preserve"> </v>
      </c>
      <c r="C74" s="5"/>
      <c r="D74" s="5"/>
      <c r="E74" s="5"/>
      <c r="F74" s="5"/>
    </row>
    <row r="75" spans="1:7" x14ac:dyDescent="0.25">
      <c r="A75" s="4"/>
      <c r="B75" s="5" t="str">
        <f>'General Information'!$B$21</f>
        <v xml:space="preserve"> </v>
      </c>
      <c r="C75" s="5"/>
      <c r="D75" s="5"/>
      <c r="E75" s="5"/>
      <c r="F75" s="5"/>
    </row>
    <row r="76" spans="1:7" x14ac:dyDescent="0.25">
      <c r="A76" s="4"/>
      <c r="B76" s="5" t="str">
        <f>'General Information'!$B$22</f>
        <v xml:space="preserve"> </v>
      </c>
      <c r="C76" s="5"/>
      <c r="D76" s="5"/>
      <c r="E76" s="5"/>
      <c r="F76" s="5"/>
    </row>
    <row r="77" spans="1:7" x14ac:dyDescent="0.25">
      <c r="A77" s="4"/>
      <c r="B77" s="5" t="str">
        <f>'General Information'!$B$23</f>
        <v xml:space="preserve"> </v>
      </c>
      <c r="C77" s="5"/>
      <c r="D77" s="5"/>
      <c r="E77" s="5"/>
      <c r="F77" s="5"/>
    </row>
    <row r="78" spans="1:7" x14ac:dyDescent="0.25">
      <c r="A78" s="4"/>
      <c r="B78" s="5" t="str">
        <f>'General Information'!$B$24</f>
        <v xml:space="preserve"> </v>
      </c>
      <c r="C78" s="5"/>
      <c r="D78" s="5"/>
      <c r="E78" s="5"/>
      <c r="F78" s="5"/>
    </row>
    <row r="79" spans="1:7" x14ac:dyDescent="0.25">
      <c r="A79" s="16"/>
      <c r="B79" s="5" t="str">
        <f>'General Information'!$B$25</f>
        <v xml:space="preserve"> </v>
      </c>
      <c r="C79" s="5"/>
      <c r="D79" s="5"/>
      <c r="E79" s="5"/>
      <c r="F79" s="5"/>
    </row>
    <row r="80" spans="1:7" x14ac:dyDescent="0.25">
      <c r="A80" s="13" t="s">
        <v>30</v>
      </c>
      <c r="B80" s="18" t="s">
        <v>17</v>
      </c>
      <c r="C80" s="2">
        <f>COUNTIF(C65:C79,"*Yes*")</f>
        <v>0</v>
      </c>
      <c r="D80" s="2">
        <f t="shared" ref="D80:F80" si="9">COUNTIF(D65:D79,"*Yes*")</f>
        <v>0</v>
      </c>
      <c r="E80" s="2">
        <f t="shared" si="9"/>
        <v>0</v>
      </c>
      <c r="F80" s="2">
        <f t="shared" si="9"/>
        <v>0</v>
      </c>
    </row>
    <row r="81" spans="1:7" x14ac:dyDescent="0.25">
      <c r="A81" s="2"/>
      <c r="B81" s="18" t="s">
        <v>27</v>
      </c>
      <c r="C81" s="2">
        <f>COUNTIF(C65:C79,"*No?")</f>
        <v>0</v>
      </c>
      <c r="D81" s="2">
        <f t="shared" ref="D81:F81" si="10">COUNTIF(D65:D79,"*No?")</f>
        <v>0</v>
      </c>
      <c r="E81" s="2">
        <f t="shared" si="10"/>
        <v>0</v>
      </c>
      <c r="F81" s="2">
        <f t="shared" si="10"/>
        <v>0</v>
      </c>
    </row>
    <row r="82" spans="1:7" x14ac:dyDescent="0.25">
      <c r="A82" s="2"/>
      <c r="B82" s="18" t="s">
        <v>28</v>
      </c>
      <c r="C82" s="2">
        <f>COUNTIF(C65:C79,"Not?apply")</f>
        <v>3</v>
      </c>
      <c r="D82" s="2">
        <f t="shared" ref="D82:F82" si="11">COUNTIF(D65:D79,"Not?apply")</f>
        <v>0</v>
      </c>
      <c r="E82" s="2">
        <f t="shared" si="11"/>
        <v>0</v>
      </c>
      <c r="F82" s="2">
        <f t="shared" si="11"/>
        <v>0</v>
      </c>
    </row>
    <row r="83" spans="1:7" ht="18" x14ac:dyDescent="0.25">
      <c r="A83" s="21" t="s">
        <v>116</v>
      </c>
      <c r="B83" s="11" t="s">
        <v>16</v>
      </c>
      <c r="C83" s="11" t="s">
        <v>17</v>
      </c>
      <c r="D83" s="11" t="s">
        <v>17</v>
      </c>
      <c r="E83" s="11" t="s">
        <v>17</v>
      </c>
      <c r="F83" s="11" t="s">
        <v>17</v>
      </c>
    </row>
    <row r="84" spans="1:7" ht="31.5" x14ac:dyDescent="0.25">
      <c r="A84" s="4" t="s">
        <v>117</v>
      </c>
      <c r="B84" s="5" t="str">
        <f>'General Information'!$B$11</f>
        <v>Home</v>
      </c>
      <c r="C84" s="5" t="s">
        <v>18</v>
      </c>
      <c r="D84" s="5"/>
      <c r="E84" s="5"/>
      <c r="F84" s="5"/>
      <c r="G84" s="13" t="s">
        <v>184</v>
      </c>
    </row>
    <row r="85" spans="1:7" x14ac:dyDescent="0.25">
      <c r="A85" s="4"/>
      <c r="B85" s="5" t="str">
        <f>'General Information'!$B$12</f>
        <v>Menu</v>
      </c>
      <c r="C85" s="5" t="s">
        <v>18</v>
      </c>
      <c r="D85" s="5"/>
      <c r="E85" s="5"/>
      <c r="F85" s="5"/>
      <c r="G85" s="17" t="s">
        <v>262</v>
      </c>
    </row>
    <row r="86" spans="1:7" x14ac:dyDescent="0.25">
      <c r="A86" s="4" t="s">
        <v>118</v>
      </c>
      <c r="B86" s="5" t="str">
        <f>'General Information'!$B$13</f>
        <v>Menu</v>
      </c>
      <c r="C86" s="5" t="s">
        <v>18</v>
      </c>
      <c r="D86" s="5"/>
      <c r="E86" s="5"/>
      <c r="F86" s="5"/>
      <c r="G86" s="53" t="s">
        <v>1</v>
      </c>
    </row>
    <row r="87" spans="1:7" x14ac:dyDescent="0.25">
      <c r="A87" s="4" t="s">
        <v>119</v>
      </c>
      <c r="B87" s="5" t="str">
        <f>'General Information'!$B$14</f>
        <v xml:space="preserve"> </v>
      </c>
      <c r="C87" s="5"/>
      <c r="D87" s="5"/>
      <c r="E87" s="5"/>
      <c r="F87" s="5"/>
    </row>
    <row r="88" spans="1:7" x14ac:dyDescent="0.25">
      <c r="A88" s="4"/>
      <c r="B88" s="5" t="str">
        <f>'General Information'!$B$15</f>
        <v xml:space="preserve"> </v>
      </c>
      <c r="C88" s="5"/>
      <c r="D88" s="5"/>
      <c r="E88" s="5"/>
      <c r="F88" s="5"/>
    </row>
    <row r="89" spans="1:7" x14ac:dyDescent="0.25">
      <c r="A89" s="4" t="s">
        <v>120</v>
      </c>
      <c r="B89" s="5" t="str">
        <f>'General Information'!$B$16</f>
        <v xml:space="preserve"> </v>
      </c>
      <c r="C89" s="5"/>
      <c r="D89" s="5"/>
      <c r="E89" s="5"/>
      <c r="F89" s="5"/>
    </row>
    <row r="90" spans="1:7" ht="47.25" x14ac:dyDescent="0.25">
      <c r="A90" s="4" t="s">
        <v>121</v>
      </c>
      <c r="B90" s="5" t="str">
        <f>'General Information'!$B$17</f>
        <v xml:space="preserve"> </v>
      </c>
      <c r="C90" s="5"/>
      <c r="D90" s="5"/>
      <c r="E90" s="5"/>
      <c r="F90" s="5"/>
    </row>
    <row r="91" spans="1:7" x14ac:dyDescent="0.25">
      <c r="A91" s="4"/>
      <c r="B91" s="5" t="str">
        <f>'General Information'!$B$18</f>
        <v xml:space="preserve"> </v>
      </c>
      <c r="C91" s="5"/>
      <c r="D91" s="5"/>
      <c r="E91" s="5"/>
      <c r="F91" s="5"/>
    </row>
    <row r="92" spans="1:7" x14ac:dyDescent="0.25">
      <c r="A92" s="4" t="s">
        <v>122</v>
      </c>
      <c r="B92" s="5" t="str">
        <f>'General Information'!$B$19</f>
        <v xml:space="preserve"> </v>
      </c>
      <c r="C92" s="5"/>
      <c r="D92" s="5"/>
      <c r="E92" s="5"/>
      <c r="F92" s="5"/>
    </row>
    <row r="93" spans="1:7" x14ac:dyDescent="0.25">
      <c r="A93" s="4" t="s">
        <v>123</v>
      </c>
      <c r="B93" s="5" t="str">
        <f>'General Information'!$B$20</f>
        <v xml:space="preserve"> </v>
      </c>
      <c r="C93" s="5"/>
      <c r="D93" s="5"/>
      <c r="E93" s="5"/>
      <c r="F93" s="5"/>
    </row>
    <row r="94" spans="1:7" x14ac:dyDescent="0.25">
      <c r="A94" s="4"/>
      <c r="B94" s="5" t="str">
        <f>'General Information'!$B$21</f>
        <v xml:space="preserve"> </v>
      </c>
      <c r="C94" s="5"/>
      <c r="D94" s="5"/>
      <c r="E94" s="5"/>
      <c r="F94" s="5"/>
    </row>
    <row r="95" spans="1:7" x14ac:dyDescent="0.25">
      <c r="A95" s="4"/>
      <c r="B95" s="5" t="str">
        <f>'General Information'!$B$22</f>
        <v xml:space="preserve"> </v>
      </c>
      <c r="C95" s="5"/>
      <c r="D95" s="5"/>
      <c r="E95" s="5"/>
      <c r="F95" s="5"/>
    </row>
    <row r="96" spans="1:7" x14ac:dyDescent="0.25">
      <c r="A96" s="4"/>
      <c r="B96" s="5" t="str">
        <f>'General Information'!$B$23</f>
        <v xml:space="preserve"> </v>
      </c>
      <c r="C96" s="5"/>
      <c r="D96" s="5"/>
      <c r="E96" s="5"/>
      <c r="F96" s="5"/>
    </row>
    <row r="97" spans="1:7" x14ac:dyDescent="0.25">
      <c r="A97" s="4"/>
      <c r="B97" s="5" t="str">
        <f>'General Information'!$B$24</f>
        <v xml:space="preserve"> </v>
      </c>
      <c r="C97" s="5"/>
      <c r="D97" s="5"/>
      <c r="E97" s="5"/>
      <c r="F97" s="5"/>
    </row>
    <row r="98" spans="1:7" x14ac:dyDescent="0.25">
      <c r="A98" s="16"/>
      <c r="B98" s="5" t="str">
        <f>'General Information'!$B$25</f>
        <v xml:space="preserve"> </v>
      </c>
      <c r="C98" s="5"/>
      <c r="D98" s="5"/>
      <c r="E98" s="5"/>
      <c r="F98" s="5"/>
    </row>
    <row r="99" spans="1:7" x14ac:dyDescent="0.25">
      <c r="A99" s="13" t="s">
        <v>30</v>
      </c>
      <c r="B99" s="18" t="s">
        <v>17</v>
      </c>
      <c r="C99" s="2">
        <f>COUNTIF(C84:C98,"*Yes*")</f>
        <v>3</v>
      </c>
      <c r="D99" s="2">
        <f t="shared" ref="D99:E99" si="12">COUNTIF(D84:D98,"*Yes*")</f>
        <v>0</v>
      </c>
      <c r="E99" s="2">
        <f t="shared" si="12"/>
        <v>0</v>
      </c>
      <c r="F99" s="2">
        <f>COUNTIF(F84:F98,"*Yes*")</f>
        <v>0</v>
      </c>
    </row>
    <row r="100" spans="1:7" x14ac:dyDescent="0.25">
      <c r="A100" s="2"/>
      <c r="B100" s="18" t="s">
        <v>27</v>
      </c>
      <c r="C100" s="2">
        <f>COUNTIF(C84:C98,"*No?")</f>
        <v>0</v>
      </c>
      <c r="D100" s="2">
        <f t="shared" ref="D100:F100" si="13">COUNTIF(D84:D98,"*No?")</f>
        <v>0</v>
      </c>
      <c r="E100" s="2">
        <f t="shared" si="13"/>
        <v>0</v>
      </c>
      <c r="F100" s="2">
        <f t="shared" si="13"/>
        <v>0</v>
      </c>
    </row>
    <row r="101" spans="1:7" x14ac:dyDescent="0.25">
      <c r="A101" s="2"/>
      <c r="B101" s="18" t="s">
        <v>28</v>
      </c>
      <c r="C101" s="2">
        <f>COUNTIF(C84:C98,"Not?apply")</f>
        <v>0</v>
      </c>
      <c r="D101" s="2">
        <f t="shared" ref="D101:F101" si="14">COUNTIF(D84:D98,"Not?apply")</f>
        <v>0</v>
      </c>
      <c r="E101" s="2">
        <f t="shared" si="14"/>
        <v>0</v>
      </c>
      <c r="F101" s="2">
        <f t="shared" si="14"/>
        <v>0</v>
      </c>
    </row>
    <row r="102" spans="1:7" ht="18" x14ac:dyDescent="0.25">
      <c r="A102" s="21" t="s">
        <v>124</v>
      </c>
      <c r="B102" s="11" t="s">
        <v>16</v>
      </c>
      <c r="C102" s="11" t="s">
        <v>17</v>
      </c>
      <c r="D102" s="11" t="s">
        <v>17</v>
      </c>
      <c r="E102" s="11" t="s">
        <v>17</v>
      </c>
      <c r="F102" s="11" t="s">
        <v>17</v>
      </c>
    </row>
    <row r="103" spans="1:7" ht="31.5" x14ac:dyDescent="0.25">
      <c r="A103" s="4" t="s">
        <v>125</v>
      </c>
      <c r="B103" s="5" t="str">
        <f>'General Information'!$B$11</f>
        <v>Home</v>
      </c>
      <c r="C103" s="5" t="s">
        <v>18</v>
      </c>
      <c r="D103" s="5"/>
      <c r="E103" s="5"/>
      <c r="F103" s="5"/>
      <c r="G103" s="13" t="s">
        <v>184</v>
      </c>
    </row>
    <row r="104" spans="1:7" x14ac:dyDescent="0.25">
      <c r="A104" s="4"/>
      <c r="B104" s="5" t="str">
        <f>'General Information'!$B$12</f>
        <v>Menu</v>
      </c>
      <c r="C104" s="5" t="s">
        <v>18</v>
      </c>
      <c r="D104" s="5"/>
      <c r="E104" s="5"/>
      <c r="F104" s="5"/>
      <c r="G104" s="17" t="s">
        <v>263</v>
      </c>
    </row>
    <row r="105" spans="1:7" x14ac:dyDescent="0.25">
      <c r="A105" s="4"/>
      <c r="B105" s="5" t="str">
        <f>'General Information'!$B$13</f>
        <v>Menu</v>
      </c>
      <c r="C105" s="5" t="s">
        <v>18</v>
      </c>
      <c r="D105" s="5"/>
      <c r="E105" s="5"/>
      <c r="F105" s="5"/>
    </row>
    <row r="106" spans="1:7" x14ac:dyDescent="0.25">
      <c r="A106" s="4"/>
      <c r="B106" s="5" t="str">
        <f>'General Information'!$B$14</f>
        <v xml:space="preserve"> </v>
      </c>
      <c r="C106" s="5"/>
      <c r="D106" s="5"/>
      <c r="E106" s="5"/>
      <c r="F106" s="5"/>
    </row>
    <row r="107" spans="1:7" x14ac:dyDescent="0.25">
      <c r="A107" s="4"/>
      <c r="B107" s="5" t="str">
        <f>'General Information'!$B$15</f>
        <v xml:space="preserve"> </v>
      </c>
      <c r="C107" s="5"/>
      <c r="D107" s="5"/>
      <c r="E107" s="5"/>
      <c r="F107" s="5"/>
    </row>
    <row r="108" spans="1:7" x14ac:dyDescent="0.25">
      <c r="A108" s="4"/>
      <c r="B108" s="5" t="str">
        <f>'General Information'!$B$16</f>
        <v xml:space="preserve"> </v>
      </c>
      <c r="C108" s="5"/>
      <c r="D108" s="5"/>
      <c r="E108" s="5"/>
      <c r="F108" s="5"/>
    </row>
    <row r="109" spans="1:7" x14ac:dyDescent="0.25">
      <c r="A109" s="4"/>
      <c r="B109" s="5" t="str">
        <f>'General Information'!$B$17</f>
        <v xml:space="preserve"> </v>
      </c>
      <c r="C109" s="5"/>
      <c r="D109" s="5"/>
      <c r="E109" s="5"/>
      <c r="F109" s="5"/>
    </row>
    <row r="110" spans="1:7" x14ac:dyDescent="0.25">
      <c r="A110" s="4"/>
      <c r="B110" s="5" t="str">
        <f>'General Information'!$B$18</f>
        <v xml:space="preserve"> </v>
      </c>
      <c r="C110" s="5"/>
      <c r="D110" s="5"/>
      <c r="E110" s="5"/>
      <c r="F110" s="5"/>
    </row>
    <row r="111" spans="1:7" x14ac:dyDescent="0.25">
      <c r="A111" s="4"/>
      <c r="B111" s="5" t="str">
        <f>'General Information'!$B$19</f>
        <v xml:space="preserve"> </v>
      </c>
      <c r="C111" s="5"/>
      <c r="D111" s="5"/>
      <c r="E111" s="5"/>
      <c r="F111" s="5"/>
    </row>
    <row r="112" spans="1:7" x14ac:dyDescent="0.25">
      <c r="A112" s="4"/>
      <c r="B112" s="5" t="str">
        <f>'General Information'!$B$20</f>
        <v xml:space="preserve"> </v>
      </c>
      <c r="C112" s="5"/>
      <c r="D112" s="5"/>
      <c r="E112" s="5"/>
      <c r="F112" s="5"/>
    </row>
    <row r="113" spans="1:7" x14ac:dyDescent="0.25">
      <c r="A113" s="4"/>
      <c r="B113" s="5" t="str">
        <f>'General Information'!$B$21</f>
        <v xml:space="preserve"> </v>
      </c>
      <c r="C113" s="5"/>
      <c r="D113" s="5"/>
      <c r="E113" s="5"/>
      <c r="F113" s="5"/>
    </row>
    <row r="114" spans="1:7" x14ac:dyDescent="0.25">
      <c r="A114" s="4"/>
      <c r="B114" s="5" t="str">
        <f>'General Information'!$B$22</f>
        <v xml:space="preserve"> </v>
      </c>
      <c r="C114" s="5"/>
      <c r="D114" s="5"/>
      <c r="E114" s="5"/>
      <c r="F114" s="5"/>
    </row>
    <row r="115" spans="1:7" x14ac:dyDescent="0.25">
      <c r="A115" s="4"/>
      <c r="B115" s="5" t="str">
        <f>'General Information'!$B$23</f>
        <v xml:space="preserve"> </v>
      </c>
      <c r="C115" s="5"/>
      <c r="D115" s="5"/>
      <c r="E115" s="5"/>
      <c r="F115" s="5"/>
    </row>
    <row r="116" spans="1:7" x14ac:dyDescent="0.25">
      <c r="A116" s="4"/>
      <c r="B116" s="5" t="str">
        <f>'General Information'!$B$24</f>
        <v xml:space="preserve"> </v>
      </c>
      <c r="C116" s="5"/>
      <c r="D116" s="5"/>
      <c r="E116" s="5"/>
      <c r="F116" s="5"/>
    </row>
    <row r="117" spans="1:7" x14ac:dyDescent="0.25">
      <c r="A117" s="16"/>
      <c r="B117" s="5" t="str">
        <f>'General Information'!$B$25</f>
        <v xml:space="preserve"> </v>
      </c>
      <c r="C117" s="5"/>
      <c r="D117" s="5"/>
      <c r="E117" s="5"/>
      <c r="F117" s="5"/>
    </row>
    <row r="118" spans="1:7" x14ac:dyDescent="0.25">
      <c r="A118" s="13" t="s">
        <v>30</v>
      </c>
      <c r="B118" s="18" t="s">
        <v>17</v>
      </c>
      <c r="C118" s="2">
        <f>COUNTIF(C103:C117,"*Yes*")</f>
        <v>3</v>
      </c>
      <c r="D118" s="2">
        <f t="shared" ref="D118:E118" si="15">COUNTIF(D103:D117,"*Yes*")</f>
        <v>0</v>
      </c>
      <c r="E118" s="2">
        <f t="shared" si="15"/>
        <v>0</v>
      </c>
      <c r="F118" s="2">
        <f>COUNTIF(F103:F117,"*Yes*")</f>
        <v>0</v>
      </c>
    </row>
    <row r="119" spans="1:7" x14ac:dyDescent="0.25">
      <c r="A119" s="2"/>
      <c r="B119" s="18" t="s">
        <v>27</v>
      </c>
      <c r="C119" s="2">
        <f>COUNTIF(C103:C117,"*No?")</f>
        <v>0</v>
      </c>
      <c r="D119" s="2">
        <f t="shared" ref="D119:F119" si="16">COUNTIF(D103:D117,"*No?")</f>
        <v>0</v>
      </c>
      <c r="E119" s="2">
        <f t="shared" si="16"/>
        <v>0</v>
      </c>
      <c r="F119" s="2">
        <f t="shared" si="16"/>
        <v>0</v>
      </c>
    </row>
    <row r="120" spans="1:7" x14ac:dyDescent="0.25">
      <c r="A120" s="2"/>
      <c r="B120" s="18" t="s">
        <v>28</v>
      </c>
      <c r="C120" s="2">
        <f>COUNTIF(C103:C117,"Not?apply")</f>
        <v>0</v>
      </c>
      <c r="D120" s="2">
        <f t="shared" ref="D120:F120" si="17">COUNTIF(D103:D117,"Not?apply")</f>
        <v>0</v>
      </c>
      <c r="E120" s="2">
        <f t="shared" si="17"/>
        <v>0</v>
      </c>
      <c r="F120" s="2">
        <f t="shared" si="17"/>
        <v>0</v>
      </c>
    </row>
    <row r="121" spans="1:7" ht="18" x14ac:dyDescent="0.25">
      <c r="A121" s="21" t="s">
        <v>126</v>
      </c>
      <c r="B121" s="11" t="s">
        <v>16</v>
      </c>
      <c r="C121" s="11" t="s">
        <v>17</v>
      </c>
      <c r="D121" s="11" t="s">
        <v>17</v>
      </c>
      <c r="E121" s="11" t="s">
        <v>17</v>
      </c>
      <c r="F121" s="11" t="s">
        <v>17</v>
      </c>
    </row>
    <row r="122" spans="1:7" x14ac:dyDescent="0.25">
      <c r="A122" s="4"/>
      <c r="B122" s="5" t="str">
        <f>'General Information'!$B$11</f>
        <v>Home</v>
      </c>
      <c r="C122" s="5" t="s">
        <v>20</v>
      </c>
      <c r="D122" s="5"/>
      <c r="E122" s="5"/>
      <c r="F122" s="5"/>
      <c r="G122" s="13" t="s">
        <v>184</v>
      </c>
    </row>
    <row r="123" spans="1:7" ht="31.5" x14ac:dyDescent="0.25">
      <c r="A123" s="4" t="s">
        <v>127</v>
      </c>
      <c r="B123" s="5" t="str">
        <f>'General Information'!$B$12</f>
        <v>Menu</v>
      </c>
      <c r="C123" s="5" t="s">
        <v>20</v>
      </c>
      <c r="D123" s="5"/>
      <c r="E123" s="5"/>
      <c r="F123" s="5"/>
      <c r="G123" s="17" t="s">
        <v>264</v>
      </c>
    </row>
    <row r="124" spans="1:7" x14ac:dyDescent="0.25">
      <c r="A124" s="4"/>
      <c r="B124" s="5" t="str">
        <f>'General Information'!$B$13</f>
        <v>Menu</v>
      </c>
      <c r="C124" s="5" t="s">
        <v>20</v>
      </c>
      <c r="D124" s="5"/>
      <c r="E124" s="5"/>
      <c r="F124" s="5"/>
      <c r="G124" s="53" t="s">
        <v>265</v>
      </c>
    </row>
    <row r="125" spans="1:7" x14ac:dyDescent="0.25">
      <c r="A125" s="4" t="s">
        <v>128</v>
      </c>
      <c r="B125" s="5" t="str">
        <f>'General Information'!$B$14</f>
        <v xml:space="preserve"> </v>
      </c>
      <c r="C125" s="5"/>
      <c r="D125" s="5"/>
      <c r="E125" s="5"/>
      <c r="F125" s="5"/>
    </row>
    <row r="126" spans="1:7" x14ac:dyDescent="0.25">
      <c r="A126" s="4" t="s">
        <v>129</v>
      </c>
      <c r="B126" s="5" t="str">
        <f>'General Information'!$B$15</f>
        <v xml:space="preserve"> </v>
      </c>
      <c r="C126" s="5"/>
      <c r="D126" s="5"/>
      <c r="E126" s="5"/>
      <c r="F126" s="5"/>
    </row>
    <row r="127" spans="1:7" x14ac:dyDescent="0.25">
      <c r="A127" s="4"/>
      <c r="B127" s="5" t="str">
        <f>'General Information'!$B$16</f>
        <v xml:space="preserve"> </v>
      </c>
      <c r="C127" s="5"/>
      <c r="D127" s="5"/>
      <c r="E127" s="5"/>
      <c r="F127" s="5"/>
    </row>
    <row r="128" spans="1:7" x14ac:dyDescent="0.25">
      <c r="A128" s="4" t="s">
        <v>130</v>
      </c>
      <c r="B128" s="5" t="str">
        <f>'General Information'!$B$17</f>
        <v xml:space="preserve"> </v>
      </c>
      <c r="C128" s="5"/>
      <c r="D128" s="5"/>
      <c r="E128" s="5"/>
      <c r="F128" s="5"/>
    </row>
    <row r="129" spans="1:7" x14ac:dyDescent="0.25">
      <c r="A129" s="4" t="s">
        <v>131</v>
      </c>
      <c r="B129" s="5" t="str">
        <f>'General Information'!$B$18</f>
        <v xml:space="preserve"> </v>
      </c>
      <c r="C129" s="5"/>
      <c r="D129" s="5"/>
      <c r="E129" s="5"/>
      <c r="F129" s="5"/>
    </row>
    <row r="130" spans="1:7" x14ac:dyDescent="0.25">
      <c r="A130" s="4"/>
      <c r="B130" s="5" t="str">
        <f>'General Information'!$B$19</f>
        <v xml:space="preserve"> </v>
      </c>
      <c r="C130" s="5"/>
      <c r="D130" s="5"/>
      <c r="E130" s="5"/>
      <c r="F130" s="5"/>
    </row>
    <row r="131" spans="1:7" x14ac:dyDescent="0.25">
      <c r="A131" s="4"/>
      <c r="B131" s="5" t="str">
        <f>'General Information'!$B$20</f>
        <v xml:space="preserve"> </v>
      </c>
      <c r="C131" s="5"/>
      <c r="D131" s="5"/>
      <c r="E131" s="5"/>
      <c r="F131" s="5"/>
    </row>
    <row r="132" spans="1:7" x14ac:dyDescent="0.25">
      <c r="A132" s="4"/>
      <c r="B132" s="5" t="str">
        <f>'General Information'!$B$21</f>
        <v xml:space="preserve"> </v>
      </c>
      <c r="C132" s="5"/>
      <c r="D132" s="5"/>
      <c r="E132" s="5"/>
      <c r="F132" s="5"/>
    </row>
    <row r="133" spans="1:7" x14ac:dyDescent="0.25">
      <c r="A133" s="4"/>
      <c r="B133" s="5" t="str">
        <f>'General Information'!$B$22</f>
        <v xml:space="preserve"> </v>
      </c>
      <c r="C133" s="5"/>
      <c r="D133" s="5"/>
      <c r="E133" s="5"/>
      <c r="F133" s="5"/>
    </row>
    <row r="134" spans="1:7" x14ac:dyDescent="0.25">
      <c r="A134" s="4"/>
      <c r="B134" s="5" t="str">
        <f>'General Information'!$B$23</f>
        <v xml:space="preserve"> </v>
      </c>
      <c r="C134" s="5"/>
      <c r="D134" s="5"/>
      <c r="E134" s="5"/>
      <c r="F134" s="5"/>
    </row>
    <row r="135" spans="1:7" x14ac:dyDescent="0.25">
      <c r="A135" s="4"/>
      <c r="B135" s="5" t="str">
        <f>'General Information'!$B$24</f>
        <v xml:space="preserve"> </v>
      </c>
      <c r="C135" s="5"/>
      <c r="D135" s="5"/>
      <c r="E135" s="5"/>
      <c r="F135" s="5"/>
    </row>
    <row r="136" spans="1:7" x14ac:dyDescent="0.25">
      <c r="A136" s="16"/>
      <c r="B136" s="5" t="str">
        <f>'General Information'!$B$25</f>
        <v xml:space="preserve"> </v>
      </c>
      <c r="C136" s="5"/>
      <c r="D136" s="5"/>
      <c r="E136" s="5"/>
      <c r="F136" s="5"/>
    </row>
    <row r="137" spans="1:7" x14ac:dyDescent="0.25">
      <c r="A137" s="13" t="s">
        <v>30</v>
      </c>
      <c r="B137" s="18" t="s">
        <v>17</v>
      </c>
      <c r="C137" s="2">
        <f>COUNTIF(C122:C136,"*Yes*")</f>
        <v>0</v>
      </c>
      <c r="D137" s="2">
        <f t="shared" ref="D137:F137" si="18">COUNTIF(D122:D136,"*Yes*")</f>
        <v>0</v>
      </c>
      <c r="E137" s="2">
        <f t="shared" si="18"/>
        <v>0</v>
      </c>
      <c r="F137" s="2">
        <f t="shared" si="18"/>
        <v>0</v>
      </c>
    </row>
    <row r="138" spans="1:7" x14ac:dyDescent="0.25">
      <c r="A138" s="2"/>
      <c r="B138" s="18" t="s">
        <v>27</v>
      </c>
      <c r="C138" s="2">
        <f>COUNTIF(C122:C136,"*No?")</f>
        <v>0</v>
      </c>
      <c r="D138" s="2">
        <f t="shared" ref="D138:F138" si="19">COUNTIF(D122:D136,"*No?")</f>
        <v>0</v>
      </c>
      <c r="E138" s="2">
        <f t="shared" si="19"/>
        <v>0</v>
      </c>
      <c r="F138" s="2">
        <f t="shared" si="19"/>
        <v>0</v>
      </c>
    </row>
    <row r="139" spans="1:7" x14ac:dyDescent="0.25">
      <c r="A139" s="2"/>
      <c r="B139" s="18" t="s">
        <v>28</v>
      </c>
      <c r="C139" s="2">
        <f>COUNTIF(C122:C136,"Not?apply")</f>
        <v>3</v>
      </c>
      <c r="D139" s="2">
        <f t="shared" ref="D139:F139" si="20">COUNTIF(D122:D136,"Not?apply")</f>
        <v>0</v>
      </c>
      <c r="E139" s="2">
        <f t="shared" si="20"/>
        <v>0</v>
      </c>
      <c r="F139" s="2">
        <f t="shared" si="20"/>
        <v>0</v>
      </c>
    </row>
    <row r="140" spans="1:7" ht="18" x14ac:dyDescent="0.25">
      <c r="A140" s="10" t="s">
        <v>132</v>
      </c>
      <c r="B140" s="11" t="s">
        <v>16</v>
      </c>
      <c r="C140" s="11" t="s">
        <v>17</v>
      </c>
      <c r="D140" s="11" t="s">
        <v>17</v>
      </c>
      <c r="E140" s="11" t="s">
        <v>17</v>
      </c>
      <c r="F140" s="11" t="s">
        <v>17</v>
      </c>
    </row>
    <row r="141" spans="1:7" ht="31.5" x14ac:dyDescent="0.25">
      <c r="A141" s="6" t="s">
        <v>133</v>
      </c>
      <c r="B141" s="5" t="str">
        <f>'General Information'!$B$11</f>
        <v>Home</v>
      </c>
      <c r="C141" s="5" t="s">
        <v>18</v>
      </c>
      <c r="D141" s="5"/>
      <c r="E141" s="5"/>
      <c r="F141" s="5"/>
      <c r="G141" s="13" t="s">
        <v>184</v>
      </c>
    </row>
    <row r="142" spans="1:7" x14ac:dyDescent="0.25">
      <c r="A142" s="6"/>
      <c r="B142" s="5" t="str">
        <f>'General Information'!$B$12</f>
        <v>Menu</v>
      </c>
      <c r="C142" s="5" t="s">
        <v>18</v>
      </c>
      <c r="D142" s="5"/>
      <c r="E142" s="5"/>
      <c r="F142" s="5"/>
      <c r="G142" s="17" t="s">
        <v>266</v>
      </c>
    </row>
    <row r="143" spans="1:7" ht="31.5" x14ac:dyDescent="0.25">
      <c r="A143" s="6" t="s">
        <v>134</v>
      </c>
      <c r="B143" s="5" t="str">
        <f>'General Information'!$B$13</f>
        <v>Menu</v>
      </c>
      <c r="C143" s="5" t="s">
        <v>18</v>
      </c>
      <c r="D143" s="5"/>
      <c r="E143" s="5"/>
      <c r="F143" s="5"/>
      <c r="G143" s="53" t="s">
        <v>267</v>
      </c>
    </row>
    <row r="144" spans="1:7" x14ac:dyDescent="0.25">
      <c r="A144" s="6" t="s">
        <v>135</v>
      </c>
      <c r="B144" s="5" t="str">
        <f>'General Information'!$B$14</f>
        <v xml:space="preserve"> </v>
      </c>
      <c r="C144" s="5"/>
      <c r="D144" s="5"/>
      <c r="E144" s="5"/>
      <c r="F144" s="5"/>
    </row>
    <row r="145" spans="1:7" x14ac:dyDescent="0.25">
      <c r="A145" s="6"/>
      <c r="B145" s="5" t="str">
        <f>'General Information'!$B$15</f>
        <v xml:space="preserve"> </v>
      </c>
      <c r="C145" s="5"/>
      <c r="D145" s="5"/>
      <c r="E145" s="5"/>
      <c r="F145" s="5"/>
    </row>
    <row r="146" spans="1:7" x14ac:dyDescent="0.25">
      <c r="A146" s="6"/>
      <c r="B146" s="5" t="str">
        <f>'General Information'!$B$16</f>
        <v xml:space="preserve"> </v>
      </c>
      <c r="C146" s="5"/>
      <c r="D146" s="5"/>
      <c r="E146" s="5"/>
      <c r="F146" s="5"/>
    </row>
    <row r="147" spans="1:7" x14ac:dyDescent="0.25">
      <c r="A147" s="6"/>
      <c r="B147" s="5" t="str">
        <f>'General Information'!$B$17</f>
        <v xml:space="preserve"> </v>
      </c>
      <c r="C147" s="5"/>
      <c r="D147" s="5"/>
      <c r="E147" s="5"/>
      <c r="F147" s="5"/>
    </row>
    <row r="148" spans="1:7" x14ac:dyDescent="0.25">
      <c r="A148" s="6"/>
      <c r="B148" s="5" t="str">
        <f>'General Information'!$B$18</f>
        <v xml:space="preserve"> </v>
      </c>
      <c r="C148" s="5"/>
      <c r="D148" s="5"/>
      <c r="E148" s="5"/>
      <c r="F148" s="5"/>
    </row>
    <row r="149" spans="1:7" x14ac:dyDescent="0.25">
      <c r="A149" s="6"/>
      <c r="B149" s="5" t="str">
        <f>'General Information'!$B$19</f>
        <v xml:space="preserve"> </v>
      </c>
      <c r="C149" s="5"/>
      <c r="D149" s="5"/>
      <c r="E149" s="5"/>
      <c r="F149" s="5"/>
    </row>
    <row r="150" spans="1:7" x14ac:dyDescent="0.25">
      <c r="A150" s="6"/>
      <c r="B150" s="5" t="str">
        <f>'General Information'!$B$20</f>
        <v xml:space="preserve"> </v>
      </c>
      <c r="C150" s="5"/>
      <c r="D150" s="5"/>
      <c r="E150" s="5"/>
      <c r="F150" s="5"/>
    </row>
    <row r="151" spans="1:7" x14ac:dyDescent="0.25">
      <c r="A151" s="6"/>
      <c r="B151" s="5" t="str">
        <f>'General Information'!$B$21</f>
        <v xml:space="preserve"> </v>
      </c>
      <c r="C151" s="5"/>
      <c r="D151" s="5"/>
      <c r="E151" s="5"/>
      <c r="F151" s="5"/>
    </row>
    <row r="152" spans="1:7" x14ac:dyDescent="0.25">
      <c r="A152" s="6"/>
      <c r="B152" s="5" t="str">
        <f>'General Information'!$B$22</f>
        <v xml:space="preserve"> </v>
      </c>
      <c r="C152" s="5"/>
      <c r="D152" s="5"/>
      <c r="E152" s="5"/>
      <c r="F152" s="5"/>
    </row>
    <row r="153" spans="1:7" x14ac:dyDescent="0.25">
      <c r="A153" s="6"/>
      <c r="B153" s="5" t="str">
        <f>'General Information'!$B$23</f>
        <v xml:space="preserve"> </v>
      </c>
      <c r="C153" s="5"/>
      <c r="D153" s="5"/>
      <c r="E153" s="5"/>
      <c r="F153" s="5"/>
    </row>
    <row r="154" spans="1:7" x14ac:dyDescent="0.25">
      <c r="A154" s="6"/>
      <c r="B154" s="5" t="str">
        <f>'General Information'!$B$24</f>
        <v xml:space="preserve"> </v>
      </c>
      <c r="C154" s="5"/>
      <c r="D154" s="5"/>
      <c r="E154" s="5"/>
      <c r="F154" s="5"/>
    </row>
    <row r="155" spans="1:7" x14ac:dyDescent="0.25">
      <c r="A155" s="12"/>
      <c r="B155" s="5" t="str">
        <f>'General Information'!$B$25</f>
        <v xml:space="preserve"> </v>
      </c>
      <c r="C155" s="5"/>
      <c r="D155" s="5"/>
      <c r="E155" s="5"/>
      <c r="F155" s="5"/>
    </row>
    <row r="156" spans="1:7" x14ac:dyDescent="0.25">
      <c r="A156" s="13" t="s">
        <v>30</v>
      </c>
      <c r="B156" s="18" t="s">
        <v>17</v>
      </c>
      <c r="C156" s="2">
        <f>COUNTIF(C141:C155,"*Yes*")</f>
        <v>3</v>
      </c>
      <c r="D156" s="2">
        <f t="shared" ref="D156:F156" si="21">COUNTIF(D141:D155,"*Yes*")</f>
        <v>0</v>
      </c>
      <c r="E156" s="2">
        <f t="shared" si="21"/>
        <v>0</v>
      </c>
      <c r="F156" s="2">
        <f t="shared" si="21"/>
        <v>0</v>
      </c>
    </row>
    <row r="157" spans="1:7" x14ac:dyDescent="0.25">
      <c r="A157" s="2"/>
      <c r="B157" s="18" t="s">
        <v>27</v>
      </c>
      <c r="C157" s="2">
        <f>COUNTIF(C141:C155,"*No?")</f>
        <v>0</v>
      </c>
      <c r="D157" s="2">
        <f t="shared" ref="D157:F157" si="22">COUNTIF(D141:D155,"*No?")</f>
        <v>0</v>
      </c>
      <c r="E157" s="2">
        <f t="shared" si="22"/>
        <v>0</v>
      </c>
      <c r="F157" s="2">
        <f t="shared" si="22"/>
        <v>0</v>
      </c>
    </row>
    <row r="158" spans="1:7" x14ac:dyDescent="0.25">
      <c r="A158" s="2"/>
      <c r="B158" s="18" t="s">
        <v>28</v>
      </c>
      <c r="C158" s="2">
        <f>COUNTIF(C141:C155,"Not?apply")</f>
        <v>0</v>
      </c>
      <c r="D158" s="2">
        <f t="shared" ref="D158:F158" si="23">COUNTIF(D141:D155,"Not?apply")</f>
        <v>0</v>
      </c>
      <c r="E158" s="2">
        <f t="shared" si="23"/>
        <v>0</v>
      </c>
      <c r="F158" s="2">
        <f t="shared" si="23"/>
        <v>0</v>
      </c>
    </row>
    <row r="159" spans="1:7" ht="18" x14ac:dyDescent="0.25">
      <c r="A159" s="10" t="s">
        <v>136</v>
      </c>
      <c r="B159" s="11" t="s">
        <v>16</v>
      </c>
      <c r="C159" s="11" t="s">
        <v>17</v>
      </c>
      <c r="D159" s="11" t="s">
        <v>17</v>
      </c>
      <c r="E159" s="11" t="s">
        <v>17</v>
      </c>
      <c r="F159" s="11" t="s">
        <v>17</v>
      </c>
    </row>
    <row r="160" spans="1:7" ht="31.5" x14ac:dyDescent="0.25">
      <c r="A160" s="6" t="s">
        <v>137</v>
      </c>
      <c r="B160" s="5" t="str">
        <f>'General Information'!$B$11</f>
        <v>Home</v>
      </c>
      <c r="C160" s="5" t="s">
        <v>18</v>
      </c>
      <c r="D160" s="5"/>
      <c r="E160" s="5"/>
      <c r="F160" s="5"/>
      <c r="G160" s="13" t="s">
        <v>184</v>
      </c>
    </row>
    <row r="161" spans="1:7" x14ac:dyDescent="0.25">
      <c r="A161" s="6"/>
      <c r="B161" s="5" t="str">
        <f>'General Information'!$B$12</f>
        <v>Menu</v>
      </c>
      <c r="C161" s="5" t="s">
        <v>18</v>
      </c>
      <c r="D161" s="5"/>
      <c r="E161" s="5"/>
      <c r="F161" s="5"/>
      <c r="G161" s="17" t="s">
        <v>268</v>
      </c>
    </row>
    <row r="162" spans="1:7" x14ac:dyDescent="0.25">
      <c r="A162" s="6" t="s">
        <v>138</v>
      </c>
      <c r="B162" s="5" t="str">
        <f>'General Information'!$B$13</f>
        <v>Menu</v>
      </c>
      <c r="C162" s="5" t="s">
        <v>18</v>
      </c>
      <c r="D162" s="5"/>
      <c r="E162" s="5"/>
      <c r="F162" s="5"/>
    </row>
    <row r="163" spans="1:7" ht="47.25" x14ac:dyDescent="0.25">
      <c r="A163" s="6" t="s">
        <v>139</v>
      </c>
      <c r="B163" s="5" t="str">
        <f>'General Information'!$B$14</f>
        <v xml:space="preserve"> </v>
      </c>
      <c r="C163" s="5"/>
      <c r="D163" s="5"/>
      <c r="E163" s="5"/>
      <c r="F163" s="5"/>
    </row>
    <row r="164" spans="1:7" x14ac:dyDescent="0.25">
      <c r="A164" s="6" t="s">
        <v>140</v>
      </c>
      <c r="B164" s="5" t="str">
        <f>'General Information'!$B$15</f>
        <v xml:space="preserve"> </v>
      </c>
      <c r="C164" s="5"/>
      <c r="D164" s="5"/>
      <c r="E164" s="5"/>
      <c r="F164" s="5"/>
    </row>
    <row r="165" spans="1:7" ht="31.5" x14ac:dyDescent="0.25">
      <c r="A165" s="6" t="s">
        <v>141</v>
      </c>
      <c r="B165" s="5" t="str">
        <f>'General Information'!$B$16</f>
        <v xml:space="preserve"> </v>
      </c>
      <c r="C165" s="5"/>
      <c r="D165" s="5"/>
      <c r="E165" s="5"/>
      <c r="F165" s="5"/>
    </row>
    <row r="166" spans="1:7" x14ac:dyDescent="0.25">
      <c r="A166" s="6"/>
      <c r="B166" s="5" t="str">
        <f>'General Information'!$B$17</f>
        <v xml:space="preserve"> </v>
      </c>
      <c r="C166" s="5"/>
      <c r="D166" s="5"/>
      <c r="E166" s="5"/>
      <c r="F166" s="5"/>
    </row>
    <row r="167" spans="1:7" x14ac:dyDescent="0.25">
      <c r="A167" s="6"/>
      <c r="B167" s="5" t="str">
        <f>'General Information'!$B$18</f>
        <v xml:space="preserve"> </v>
      </c>
      <c r="C167" s="5"/>
      <c r="D167" s="5"/>
      <c r="E167" s="5"/>
      <c r="F167" s="5"/>
    </row>
    <row r="168" spans="1:7" x14ac:dyDescent="0.25">
      <c r="A168" s="6"/>
      <c r="B168" s="5" t="str">
        <f>'General Information'!$B$19</f>
        <v xml:space="preserve"> </v>
      </c>
      <c r="C168" s="5"/>
      <c r="D168" s="5"/>
      <c r="E168" s="5"/>
      <c r="F168" s="5"/>
    </row>
    <row r="169" spans="1:7" x14ac:dyDescent="0.25">
      <c r="A169" s="6"/>
      <c r="B169" s="5" t="str">
        <f>'General Information'!$B$20</f>
        <v xml:space="preserve"> </v>
      </c>
      <c r="C169" s="5"/>
      <c r="D169" s="5"/>
      <c r="E169" s="5"/>
      <c r="F169" s="5"/>
    </row>
    <row r="170" spans="1:7" x14ac:dyDescent="0.25">
      <c r="A170" s="6"/>
      <c r="B170" s="5" t="str">
        <f>'General Information'!$B$21</f>
        <v xml:space="preserve"> </v>
      </c>
      <c r="C170" s="5"/>
      <c r="D170" s="5"/>
      <c r="E170" s="5"/>
      <c r="F170" s="5"/>
    </row>
    <row r="171" spans="1:7" x14ac:dyDescent="0.25">
      <c r="A171" s="6"/>
      <c r="B171" s="5" t="str">
        <f>'General Information'!$B$22</f>
        <v xml:space="preserve"> </v>
      </c>
      <c r="C171" s="5"/>
      <c r="D171" s="5"/>
      <c r="E171" s="5"/>
      <c r="F171" s="5"/>
    </row>
    <row r="172" spans="1:7" x14ac:dyDescent="0.25">
      <c r="A172" s="6"/>
      <c r="B172" s="5" t="str">
        <f>'General Information'!$B$23</f>
        <v xml:space="preserve"> </v>
      </c>
      <c r="C172" s="5"/>
      <c r="D172" s="5"/>
      <c r="E172" s="5"/>
      <c r="F172" s="5"/>
    </row>
    <row r="173" spans="1:7" x14ac:dyDescent="0.25">
      <c r="A173" s="6"/>
      <c r="B173" s="5" t="str">
        <f>'General Information'!$B$24</f>
        <v xml:space="preserve"> </v>
      </c>
      <c r="C173" s="5"/>
      <c r="D173" s="5"/>
      <c r="E173" s="5"/>
      <c r="F173" s="5"/>
    </row>
    <row r="174" spans="1:7" x14ac:dyDescent="0.25">
      <c r="A174" s="12"/>
      <c r="B174" s="5" t="str">
        <f>'General Information'!$B$25</f>
        <v xml:space="preserve"> </v>
      </c>
      <c r="C174" s="5"/>
      <c r="D174" s="5"/>
      <c r="E174" s="5"/>
      <c r="F174" s="5"/>
    </row>
    <row r="175" spans="1:7" x14ac:dyDescent="0.25">
      <c r="A175" s="13" t="s">
        <v>30</v>
      </c>
      <c r="B175" s="18" t="s">
        <v>17</v>
      </c>
      <c r="C175" s="2">
        <f>COUNTIF(C160:C174,"*Yes*")</f>
        <v>3</v>
      </c>
      <c r="D175" s="2">
        <f t="shared" ref="D175:F175" si="24">COUNTIF(D160:D174,"*Yes*")</f>
        <v>0</v>
      </c>
      <c r="E175" s="2">
        <f t="shared" si="24"/>
        <v>0</v>
      </c>
      <c r="F175" s="2">
        <f t="shared" si="24"/>
        <v>0</v>
      </c>
    </row>
    <row r="176" spans="1:7" x14ac:dyDescent="0.25">
      <c r="A176" s="2"/>
      <c r="B176" s="18" t="s">
        <v>27</v>
      </c>
      <c r="C176" s="2">
        <f>COUNTIF(C160:C174,"*No?")</f>
        <v>0</v>
      </c>
      <c r="D176" s="2">
        <f t="shared" ref="D176:F176" si="25">COUNTIF(D160:D174,"*No?")</f>
        <v>0</v>
      </c>
      <c r="E176" s="2">
        <f t="shared" si="25"/>
        <v>0</v>
      </c>
      <c r="F176" s="2">
        <f t="shared" si="25"/>
        <v>0</v>
      </c>
    </row>
    <row r="177" spans="1:7" x14ac:dyDescent="0.25">
      <c r="A177" s="2"/>
      <c r="B177" s="18" t="s">
        <v>28</v>
      </c>
      <c r="C177" s="2">
        <f>COUNTIF(C160:C174,"Not?apply")</f>
        <v>0</v>
      </c>
      <c r="D177" s="2">
        <f t="shared" ref="D177:F177" si="26">COUNTIF(D160:D174,"Not?apply")</f>
        <v>0</v>
      </c>
      <c r="E177" s="2">
        <f t="shared" si="26"/>
        <v>0</v>
      </c>
      <c r="F177" s="2">
        <f t="shared" si="26"/>
        <v>0</v>
      </c>
    </row>
    <row r="178" spans="1:7" ht="18" x14ac:dyDescent="0.25">
      <c r="A178" s="10" t="s">
        <v>142</v>
      </c>
      <c r="B178" s="11" t="s">
        <v>16</v>
      </c>
      <c r="C178" s="11" t="s">
        <v>17</v>
      </c>
      <c r="D178" s="11" t="s">
        <v>17</v>
      </c>
      <c r="E178" s="11" t="s">
        <v>17</v>
      </c>
      <c r="F178" s="11" t="s">
        <v>17</v>
      </c>
    </row>
    <row r="179" spans="1:7" ht="47.25" x14ac:dyDescent="0.25">
      <c r="A179" s="6" t="s">
        <v>143</v>
      </c>
      <c r="B179" s="5" t="str">
        <f>'General Information'!$B$11</f>
        <v>Home</v>
      </c>
      <c r="C179" s="5" t="s">
        <v>18</v>
      </c>
      <c r="D179" s="5"/>
      <c r="E179" s="5"/>
      <c r="F179" s="5"/>
      <c r="G179" s="13" t="s">
        <v>184</v>
      </c>
    </row>
    <row r="180" spans="1:7" x14ac:dyDescent="0.25">
      <c r="A180" s="6"/>
      <c r="B180" s="5" t="str">
        <f>'General Information'!$B$12</f>
        <v>Menu</v>
      </c>
      <c r="C180" s="5" t="s">
        <v>18</v>
      </c>
      <c r="D180" s="5"/>
      <c r="E180" s="5"/>
      <c r="F180" s="5"/>
      <c r="G180" s="17" t="s">
        <v>269</v>
      </c>
    </row>
    <row r="181" spans="1:7" x14ac:dyDescent="0.25">
      <c r="A181" s="6" t="s">
        <v>144</v>
      </c>
      <c r="B181" s="5" t="str">
        <f>'General Information'!$B$13</f>
        <v>Menu</v>
      </c>
      <c r="C181" s="5" t="s">
        <v>18</v>
      </c>
      <c r="D181" s="5"/>
      <c r="E181" s="5"/>
      <c r="F181" s="5"/>
      <c r="G181" s="53" t="s">
        <v>270</v>
      </c>
    </row>
    <row r="182" spans="1:7" x14ac:dyDescent="0.25">
      <c r="A182" s="6" t="s">
        <v>145</v>
      </c>
      <c r="B182" s="5" t="str">
        <f>'General Information'!$B$14</f>
        <v xml:space="preserve"> </v>
      </c>
      <c r="C182" s="5"/>
      <c r="D182" s="5"/>
      <c r="E182" s="5"/>
      <c r="F182" s="5"/>
    </row>
    <row r="183" spans="1:7" x14ac:dyDescent="0.25">
      <c r="A183" s="6" t="s">
        <v>146</v>
      </c>
      <c r="B183" s="5" t="str">
        <f>'General Information'!$B$15</f>
        <v xml:space="preserve"> </v>
      </c>
      <c r="C183" s="5"/>
      <c r="D183" s="5"/>
      <c r="E183" s="5"/>
      <c r="F183" s="5"/>
    </row>
    <row r="184" spans="1:7" x14ac:dyDescent="0.25">
      <c r="A184" s="6" t="s">
        <v>147</v>
      </c>
      <c r="B184" s="5" t="str">
        <f>'General Information'!$B$16</f>
        <v xml:space="preserve"> </v>
      </c>
      <c r="C184" s="5"/>
      <c r="D184" s="5"/>
      <c r="E184" s="5"/>
      <c r="F184" s="5"/>
    </row>
    <row r="185" spans="1:7" x14ac:dyDescent="0.25">
      <c r="A185" s="6"/>
      <c r="B185" s="5" t="str">
        <f>'General Information'!$B$17</f>
        <v xml:space="preserve"> </v>
      </c>
      <c r="C185" s="5"/>
      <c r="D185" s="5"/>
      <c r="E185" s="5"/>
      <c r="F185" s="5"/>
    </row>
    <row r="186" spans="1:7" x14ac:dyDescent="0.25">
      <c r="A186" s="6"/>
      <c r="B186" s="5" t="str">
        <f>'General Information'!$B$18</f>
        <v xml:space="preserve"> </v>
      </c>
      <c r="C186" s="5"/>
      <c r="D186" s="5"/>
      <c r="E186" s="5"/>
      <c r="F186" s="5"/>
    </row>
    <row r="187" spans="1:7" x14ac:dyDescent="0.25">
      <c r="A187" s="6"/>
      <c r="B187" s="5" t="str">
        <f>'General Information'!$B$19</f>
        <v xml:space="preserve"> </v>
      </c>
      <c r="C187" s="5"/>
      <c r="D187" s="5"/>
      <c r="E187" s="5"/>
      <c r="F187" s="5"/>
    </row>
    <row r="188" spans="1:7" x14ac:dyDescent="0.25">
      <c r="A188" s="6"/>
      <c r="B188" s="5" t="str">
        <f>'General Information'!$B$20</f>
        <v xml:space="preserve"> </v>
      </c>
      <c r="C188" s="5"/>
      <c r="D188" s="5"/>
      <c r="E188" s="5"/>
      <c r="F188" s="5"/>
    </row>
    <row r="189" spans="1:7" x14ac:dyDescent="0.25">
      <c r="A189" s="6"/>
      <c r="B189" s="5" t="str">
        <f>'General Information'!$B$21</f>
        <v xml:space="preserve"> </v>
      </c>
      <c r="C189" s="5"/>
      <c r="D189" s="5"/>
      <c r="E189" s="5"/>
      <c r="F189" s="5"/>
    </row>
    <row r="190" spans="1:7" x14ac:dyDescent="0.25">
      <c r="A190" s="6"/>
      <c r="B190" s="5" t="str">
        <f>'General Information'!$B$22</f>
        <v xml:space="preserve"> </v>
      </c>
      <c r="C190" s="5"/>
      <c r="D190" s="5"/>
      <c r="E190" s="5"/>
      <c r="F190" s="5"/>
    </row>
    <row r="191" spans="1:7" x14ac:dyDescent="0.25">
      <c r="A191" s="6"/>
      <c r="B191" s="5" t="str">
        <f>'General Information'!$B$23</f>
        <v xml:space="preserve"> </v>
      </c>
      <c r="C191" s="5"/>
      <c r="D191" s="5"/>
      <c r="E191" s="5"/>
      <c r="F191" s="5"/>
    </row>
    <row r="192" spans="1:7" x14ac:dyDescent="0.25">
      <c r="A192" s="6"/>
      <c r="B192" s="5" t="str">
        <f>'General Information'!$B$24</f>
        <v xml:space="preserve"> </v>
      </c>
      <c r="C192" s="5"/>
      <c r="D192" s="5"/>
      <c r="E192" s="5"/>
      <c r="F192" s="5"/>
    </row>
    <row r="193" spans="1:7" x14ac:dyDescent="0.25">
      <c r="A193" s="12"/>
      <c r="B193" s="5" t="str">
        <f>'General Information'!$B$25</f>
        <v xml:space="preserve"> </v>
      </c>
      <c r="C193" s="5"/>
      <c r="D193" s="5"/>
      <c r="E193" s="5"/>
      <c r="F193" s="5"/>
    </row>
    <row r="194" spans="1:7" x14ac:dyDescent="0.25">
      <c r="A194" s="13" t="s">
        <v>30</v>
      </c>
      <c r="B194" s="18" t="s">
        <v>17</v>
      </c>
      <c r="C194" s="2">
        <f>COUNTIF(C179:C193,"*Yes*")</f>
        <v>3</v>
      </c>
      <c r="D194" s="2">
        <f t="shared" ref="D194:F194" si="27">COUNTIF(D179:D193,"*Yes*")</f>
        <v>0</v>
      </c>
      <c r="E194" s="2">
        <f t="shared" si="27"/>
        <v>0</v>
      </c>
      <c r="F194" s="2">
        <f t="shared" si="27"/>
        <v>0</v>
      </c>
    </row>
    <row r="195" spans="1:7" x14ac:dyDescent="0.25">
      <c r="A195" s="2"/>
      <c r="B195" s="18" t="s">
        <v>27</v>
      </c>
      <c r="C195" s="2">
        <f>COUNTIF(C179:C193,"*No?")</f>
        <v>0</v>
      </c>
      <c r="D195" s="2">
        <f t="shared" ref="D195:F195" si="28">COUNTIF(D179:D193,"*No?")</f>
        <v>0</v>
      </c>
      <c r="E195" s="2">
        <f t="shared" si="28"/>
        <v>0</v>
      </c>
      <c r="F195" s="2">
        <f t="shared" si="28"/>
        <v>0</v>
      </c>
    </row>
    <row r="196" spans="1:7" x14ac:dyDescent="0.25">
      <c r="A196" s="2"/>
      <c r="B196" s="18" t="s">
        <v>28</v>
      </c>
      <c r="C196" s="2">
        <f>COUNTIF(C179:C193,"Not?apply")</f>
        <v>0</v>
      </c>
      <c r="D196" s="2">
        <f t="shared" ref="D196:F196" si="29">COUNTIF(D179:D193,"Not?apply")</f>
        <v>0</v>
      </c>
      <c r="E196" s="2">
        <f t="shared" si="29"/>
        <v>0</v>
      </c>
      <c r="F196" s="2">
        <f t="shared" si="29"/>
        <v>0</v>
      </c>
    </row>
    <row r="197" spans="1:7" ht="18" x14ac:dyDescent="0.25">
      <c r="A197" s="10" t="s">
        <v>148</v>
      </c>
      <c r="B197" s="11" t="s">
        <v>16</v>
      </c>
      <c r="C197" s="11" t="s">
        <v>17</v>
      </c>
      <c r="D197" s="11" t="s">
        <v>17</v>
      </c>
      <c r="E197" s="11" t="s">
        <v>17</v>
      </c>
      <c r="F197" s="11" t="s">
        <v>17</v>
      </c>
    </row>
    <row r="198" spans="1:7" x14ac:dyDescent="0.25">
      <c r="A198" s="6"/>
      <c r="B198" s="5" t="str">
        <f>'General Information'!$B$11</f>
        <v>Home</v>
      </c>
      <c r="C198" s="5" t="s">
        <v>20</v>
      </c>
      <c r="D198" s="5"/>
      <c r="E198" s="5"/>
      <c r="F198" s="5"/>
      <c r="G198" s="13" t="s">
        <v>184</v>
      </c>
    </row>
    <row r="199" spans="1:7" ht="31.5" x14ac:dyDescent="0.25">
      <c r="A199" s="6" t="s">
        <v>149</v>
      </c>
      <c r="B199" s="5" t="str">
        <f>'General Information'!$B$12</f>
        <v>Menu</v>
      </c>
      <c r="C199" s="5" t="s">
        <v>20</v>
      </c>
      <c r="D199" s="5"/>
      <c r="E199" s="5"/>
      <c r="F199" s="5"/>
      <c r="G199" s="17" t="s">
        <v>271</v>
      </c>
    </row>
    <row r="200" spans="1:7" x14ac:dyDescent="0.25">
      <c r="A200" s="6"/>
      <c r="B200" s="5" t="str">
        <f>'General Information'!$B$13</f>
        <v>Menu</v>
      </c>
      <c r="C200" s="5" t="s">
        <v>20</v>
      </c>
      <c r="D200" s="5"/>
      <c r="E200" s="5"/>
      <c r="F200" s="5"/>
      <c r="G200" s="53" t="s">
        <v>272</v>
      </c>
    </row>
    <row r="201" spans="1:7" x14ac:dyDescent="0.25">
      <c r="A201" s="6" t="s">
        <v>150</v>
      </c>
      <c r="B201" s="5" t="str">
        <f>'General Information'!$B$14</f>
        <v xml:space="preserve"> </v>
      </c>
      <c r="C201" s="5"/>
      <c r="D201" s="5"/>
      <c r="E201" s="5"/>
      <c r="F201" s="5"/>
      <c r="G201" s="53" t="s">
        <v>273</v>
      </c>
    </row>
    <row r="202" spans="1:7" ht="47.25" x14ac:dyDescent="0.25">
      <c r="A202" s="6" t="s">
        <v>151</v>
      </c>
      <c r="B202" s="5" t="str">
        <f>'General Information'!$B$15</f>
        <v xml:space="preserve"> </v>
      </c>
      <c r="C202" s="5"/>
      <c r="D202" s="5"/>
      <c r="E202" s="5"/>
      <c r="F202" s="5"/>
    </row>
    <row r="203" spans="1:7" x14ac:dyDescent="0.25">
      <c r="A203" s="6" t="s">
        <v>152</v>
      </c>
      <c r="B203" s="5" t="str">
        <f>'General Information'!$B$16</f>
        <v xml:space="preserve"> </v>
      </c>
      <c r="C203" s="5"/>
      <c r="D203" s="5"/>
      <c r="E203" s="5"/>
      <c r="F203" s="5"/>
    </row>
    <row r="204" spans="1:7" ht="31.5" x14ac:dyDescent="0.25">
      <c r="A204" s="6" t="s">
        <v>153</v>
      </c>
      <c r="B204" s="5" t="str">
        <f>'General Information'!$B$17</f>
        <v xml:space="preserve"> </v>
      </c>
      <c r="C204" s="5"/>
      <c r="D204" s="5"/>
      <c r="E204" s="5"/>
      <c r="F204" s="5"/>
    </row>
    <row r="205" spans="1:7" x14ac:dyDescent="0.25">
      <c r="A205" s="6" t="s">
        <v>154</v>
      </c>
      <c r="B205" s="5" t="str">
        <f>'General Information'!$B$18</f>
        <v xml:space="preserve"> </v>
      </c>
      <c r="C205" s="5"/>
      <c r="D205" s="5"/>
      <c r="E205" s="5"/>
      <c r="F205" s="5"/>
    </row>
    <row r="206" spans="1:7" ht="31.5" x14ac:dyDescent="0.25">
      <c r="A206" s="6" t="s">
        <v>155</v>
      </c>
      <c r="B206" s="5" t="str">
        <f>'General Information'!$B$19</f>
        <v xml:space="preserve"> </v>
      </c>
      <c r="C206" s="5"/>
      <c r="D206" s="5"/>
      <c r="E206" s="5"/>
      <c r="F206" s="5"/>
    </row>
    <row r="207" spans="1:7" x14ac:dyDescent="0.25">
      <c r="A207" s="6"/>
      <c r="B207" s="5" t="str">
        <f>'General Information'!$B$20</f>
        <v xml:space="preserve"> </v>
      </c>
      <c r="C207" s="5"/>
      <c r="D207" s="5"/>
      <c r="E207" s="5"/>
      <c r="F207" s="5"/>
    </row>
    <row r="208" spans="1:7" x14ac:dyDescent="0.25">
      <c r="A208" s="6"/>
      <c r="B208" s="5" t="str">
        <f>'General Information'!$B$21</f>
        <v xml:space="preserve"> </v>
      </c>
      <c r="C208" s="5"/>
      <c r="D208" s="5"/>
      <c r="E208" s="5"/>
      <c r="F208" s="5"/>
    </row>
    <row r="209" spans="1:7" x14ac:dyDescent="0.25">
      <c r="A209" s="6"/>
      <c r="B209" s="5" t="str">
        <f>'General Information'!$B$22</f>
        <v xml:space="preserve"> </v>
      </c>
      <c r="C209" s="5"/>
      <c r="D209" s="5"/>
      <c r="E209" s="5"/>
      <c r="F209" s="5"/>
    </row>
    <row r="210" spans="1:7" x14ac:dyDescent="0.25">
      <c r="A210" s="6"/>
      <c r="B210" s="5" t="str">
        <f>'General Information'!$B$23</f>
        <v xml:space="preserve"> </v>
      </c>
      <c r="C210" s="5"/>
      <c r="D210" s="5"/>
      <c r="E210" s="5"/>
      <c r="F210" s="5"/>
    </row>
    <row r="211" spans="1:7" x14ac:dyDescent="0.25">
      <c r="A211" s="6"/>
      <c r="B211" s="5" t="str">
        <f>'General Information'!$B$24</f>
        <v xml:space="preserve"> </v>
      </c>
      <c r="C211" s="5"/>
      <c r="D211" s="5"/>
      <c r="E211" s="5"/>
      <c r="F211" s="5"/>
    </row>
    <row r="212" spans="1:7" x14ac:dyDescent="0.25">
      <c r="A212" s="12"/>
      <c r="B212" s="5" t="str">
        <f>'General Information'!$B$25</f>
        <v xml:space="preserve"> </v>
      </c>
      <c r="C212" s="5"/>
      <c r="D212" s="5"/>
      <c r="E212" s="5"/>
      <c r="F212" s="5"/>
    </row>
    <row r="213" spans="1:7" x14ac:dyDescent="0.25">
      <c r="A213" s="13" t="s">
        <v>30</v>
      </c>
      <c r="B213" s="18" t="s">
        <v>17</v>
      </c>
      <c r="C213" s="2">
        <f>COUNTIF(C198:C212,"*Yes*")</f>
        <v>0</v>
      </c>
      <c r="D213" s="2">
        <f t="shared" ref="D213:F213" si="30">COUNTIF(D198:D212,"*Yes*")</f>
        <v>0</v>
      </c>
      <c r="E213" s="2">
        <f t="shared" si="30"/>
        <v>0</v>
      </c>
      <c r="F213" s="2">
        <f t="shared" si="30"/>
        <v>0</v>
      </c>
    </row>
    <row r="214" spans="1:7" x14ac:dyDescent="0.25">
      <c r="A214" s="2"/>
      <c r="B214" s="18" t="s">
        <v>27</v>
      </c>
      <c r="C214" s="2">
        <f>COUNTIF(C198:C212,"*No?")</f>
        <v>0</v>
      </c>
      <c r="D214" s="2">
        <f t="shared" ref="D214:F214" si="31">COUNTIF(D198:D212,"*No?")</f>
        <v>0</v>
      </c>
      <c r="E214" s="2">
        <f t="shared" si="31"/>
        <v>0</v>
      </c>
      <c r="F214" s="2">
        <f t="shared" si="31"/>
        <v>0</v>
      </c>
    </row>
    <row r="215" spans="1:7" x14ac:dyDescent="0.25">
      <c r="A215" s="2"/>
      <c r="B215" s="18" t="s">
        <v>28</v>
      </c>
      <c r="C215" s="2">
        <f>COUNTIF(C198:C212,"Not?apply")</f>
        <v>3</v>
      </c>
      <c r="D215" s="2">
        <f t="shared" ref="D215:F215" si="32">COUNTIF(D198:D212,"Not?apply")</f>
        <v>0</v>
      </c>
      <c r="E215" s="2">
        <f t="shared" si="32"/>
        <v>0</v>
      </c>
      <c r="F215" s="2">
        <f t="shared" si="32"/>
        <v>0</v>
      </c>
    </row>
    <row r="216" spans="1:7" ht="18" x14ac:dyDescent="0.25">
      <c r="A216" s="10" t="s">
        <v>156</v>
      </c>
      <c r="B216" s="11" t="s">
        <v>16</v>
      </c>
      <c r="C216" s="11" t="s">
        <v>17</v>
      </c>
      <c r="D216" s="11" t="s">
        <v>17</v>
      </c>
      <c r="E216" s="11" t="s">
        <v>17</v>
      </c>
      <c r="F216" s="11" t="s">
        <v>17</v>
      </c>
    </row>
    <row r="217" spans="1:7" x14ac:dyDescent="0.25">
      <c r="A217" s="6"/>
      <c r="B217" s="5" t="str">
        <f>'General Information'!$B$11</f>
        <v>Home</v>
      </c>
      <c r="C217" s="5" t="s">
        <v>20</v>
      </c>
      <c r="D217" s="5"/>
      <c r="E217" s="5"/>
      <c r="F217" s="5"/>
      <c r="G217" s="13" t="s">
        <v>184</v>
      </c>
    </row>
    <row r="218" spans="1:7" ht="31.5" x14ac:dyDescent="0.25">
      <c r="A218" s="6" t="s">
        <v>157</v>
      </c>
      <c r="B218" s="5" t="str">
        <f>'General Information'!$B$12</f>
        <v>Menu</v>
      </c>
      <c r="C218" s="5" t="s">
        <v>20</v>
      </c>
      <c r="D218" s="5"/>
      <c r="E218" s="5"/>
      <c r="F218" s="5"/>
      <c r="G218" s="17" t="s">
        <v>254</v>
      </c>
    </row>
    <row r="219" spans="1:7" x14ac:dyDescent="0.25">
      <c r="A219" s="6"/>
      <c r="B219" s="5" t="str">
        <f>'General Information'!$B$13</f>
        <v>Menu</v>
      </c>
      <c r="C219" s="5" t="s">
        <v>20</v>
      </c>
      <c r="D219" s="5"/>
      <c r="E219" s="5"/>
      <c r="F219" s="5"/>
      <c r="G219" s="53" t="s">
        <v>274</v>
      </c>
    </row>
    <row r="220" spans="1:7" x14ac:dyDescent="0.25">
      <c r="A220" s="6"/>
      <c r="B220" s="5" t="str">
        <f>'General Information'!$B$14</f>
        <v xml:space="preserve"> </v>
      </c>
      <c r="C220" s="5"/>
      <c r="D220" s="5"/>
      <c r="E220" s="5"/>
      <c r="F220" s="5"/>
    </row>
    <row r="221" spans="1:7" x14ac:dyDescent="0.25">
      <c r="A221" s="6"/>
      <c r="B221" s="5" t="str">
        <f>'General Information'!$B$15</f>
        <v xml:space="preserve"> </v>
      </c>
      <c r="C221" s="5"/>
      <c r="D221" s="5"/>
      <c r="E221" s="5"/>
      <c r="F221" s="5"/>
    </row>
    <row r="222" spans="1:7" x14ac:dyDescent="0.25">
      <c r="A222" s="6"/>
      <c r="B222" s="5" t="str">
        <f>'General Information'!$B$16</f>
        <v xml:space="preserve"> </v>
      </c>
      <c r="C222" s="5"/>
      <c r="D222" s="5"/>
      <c r="E222" s="5"/>
      <c r="F222" s="5"/>
    </row>
    <row r="223" spans="1:7" x14ac:dyDescent="0.25">
      <c r="A223" s="6"/>
      <c r="B223" s="5" t="str">
        <f>'General Information'!$B$17</f>
        <v xml:space="preserve"> </v>
      </c>
      <c r="C223" s="5"/>
      <c r="D223" s="5"/>
      <c r="E223" s="5"/>
      <c r="F223" s="5"/>
    </row>
    <row r="224" spans="1:7" x14ac:dyDescent="0.25">
      <c r="A224" s="6"/>
      <c r="B224" s="5" t="str">
        <f>'General Information'!$B$18</f>
        <v xml:space="preserve"> </v>
      </c>
      <c r="C224" s="5"/>
      <c r="D224" s="5"/>
      <c r="E224" s="5"/>
      <c r="F224" s="5"/>
    </row>
    <row r="225" spans="1:7" x14ac:dyDescent="0.25">
      <c r="A225" s="6"/>
      <c r="B225" s="5" t="str">
        <f>'General Information'!$B$19</f>
        <v xml:space="preserve"> </v>
      </c>
      <c r="C225" s="5"/>
      <c r="D225" s="5"/>
      <c r="E225" s="5"/>
      <c r="F225" s="5"/>
    </row>
    <row r="226" spans="1:7" x14ac:dyDescent="0.25">
      <c r="A226" s="6"/>
      <c r="B226" s="5" t="str">
        <f>'General Information'!$B$20</f>
        <v xml:space="preserve"> </v>
      </c>
      <c r="C226" s="5"/>
      <c r="D226" s="5"/>
      <c r="E226" s="5"/>
      <c r="F226" s="5"/>
    </row>
    <row r="227" spans="1:7" x14ac:dyDescent="0.25">
      <c r="A227" s="6"/>
      <c r="B227" s="5" t="str">
        <f>'General Information'!$B$21</f>
        <v xml:space="preserve"> </v>
      </c>
      <c r="C227" s="5"/>
      <c r="D227" s="5"/>
      <c r="E227" s="5"/>
      <c r="F227" s="5"/>
    </row>
    <row r="228" spans="1:7" x14ac:dyDescent="0.25">
      <c r="A228" s="6"/>
      <c r="B228" s="5" t="str">
        <f>'General Information'!$B$22</f>
        <v xml:space="preserve"> </v>
      </c>
      <c r="C228" s="5"/>
      <c r="D228" s="5"/>
      <c r="E228" s="5"/>
      <c r="F228" s="5"/>
    </row>
    <row r="229" spans="1:7" x14ac:dyDescent="0.25">
      <c r="A229" s="6"/>
      <c r="B229" s="5" t="str">
        <f>'General Information'!$B$23</f>
        <v xml:space="preserve"> </v>
      </c>
      <c r="C229" s="5"/>
      <c r="D229" s="5"/>
      <c r="E229" s="5"/>
      <c r="F229" s="5"/>
    </row>
    <row r="230" spans="1:7" x14ac:dyDescent="0.25">
      <c r="A230" s="6"/>
      <c r="B230" s="5" t="str">
        <f>'General Information'!$B$24</f>
        <v xml:space="preserve"> </v>
      </c>
      <c r="C230" s="5"/>
      <c r="D230" s="5"/>
      <c r="E230" s="5"/>
      <c r="F230" s="5"/>
    </row>
    <row r="231" spans="1:7" x14ac:dyDescent="0.25">
      <c r="A231" s="12"/>
      <c r="B231" s="5" t="str">
        <f>'General Information'!$B$25</f>
        <v xml:space="preserve"> </v>
      </c>
      <c r="C231" s="5"/>
      <c r="D231" s="5"/>
      <c r="E231" s="5"/>
      <c r="F231" s="5"/>
    </row>
    <row r="232" spans="1:7" x14ac:dyDescent="0.25">
      <c r="A232" s="13" t="s">
        <v>30</v>
      </c>
      <c r="B232" s="18" t="s">
        <v>17</v>
      </c>
      <c r="C232" s="2">
        <f>COUNTIF(C217:C231,"*Yes*")</f>
        <v>0</v>
      </c>
      <c r="D232" s="2">
        <f t="shared" ref="D232:F232" si="33">COUNTIF(D217:D231,"*Yes*")</f>
        <v>0</v>
      </c>
      <c r="E232" s="2">
        <f t="shared" si="33"/>
        <v>0</v>
      </c>
      <c r="F232" s="2">
        <f t="shared" si="33"/>
        <v>0</v>
      </c>
    </row>
    <row r="233" spans="1:7" x14ac:dyDescent="0.25">
      <c r="A233" s="2"/>
      <c r="B233" s="18" t="s">
        <v>27</v>
      </c>
      <c r="C233" s="2">
        <f>COUNTIF(C217:C231,"*No?")</f>
        <v>0</v>
      </c>
      <c r="D233" s="2">
        <f t="shared" ref="D233:F233" si="34">COUNTIF(D217:D231,"*No?")</f>
        <v>0</v>
      </c>
      <c r="E233" s="2">
        <f t="shared" si="34"/>
        <v>0</v>
      </c>
      <c r="F233" s="2">
        <f t="shared" si="34"/>
        <v>0</v>
      </c>
    </row>
    <row r="234" spans="1:7" x14ac:dyDescent="0.25">
      <c r="A234" s="2"/>
      <c r="B234" s="18" t="s">
        <v>28</v>
      </c>
      <c r="C234" s="2">
        <f>COUNTIF(C217:C231,"Not?apply")</f>
        <v>3</v>
      </c>
      <c r="D234" s="2">
        <f t="shared" ref="D234:F234" si="35">COUNTIF(D217:D231,"Not?apply")</f>
        <v>0</v>
      </c>
      <c r="E234" s="2">
        <f t="shared" si="35"/>
        <v>0</v>
      </c>
      <c r="F234" s="2">
        <f t="shared" si="35"/>
        <v>0</v>
      </c>
    </row>
    <row r="235" spans="1:7" ht="18" x14ac:dyDescent="0.25">
      <c r="A235" s="10" t="s">
        <v>158</v>
      </c>
      <c r="B235" s="11" t="s">
        <v>16</v>
      </c>
      <c r="C235" s="11" t="s">
        <v>17</v>
      </c>
      <c r="D235" s="11" t="s">
        <v>17</v>
      </c>
      <c r="E235" s="11" t="s">
        <v>17</v>
      </c>
      <c r="F235" s="11" t="s">
        <v>17</v>
      </c>
    </row>
    <row r="236" spans="1:7" x14ac:dyDescent="0.25">
      <c r="A236" s="6"/>
      <c r="B236" s="5" t="str">
        <f>'General Information'!$B$11</f>
        <v>Home</v>
      </c>
      <c r="C236" s="5" t="s">
        <v>18</v>
      </c>
      <c r="D236" s="5"/>
      <c r="E236" s="5"/>
      <c r="F236" s="5"/>
      <c r="G236" s="13" t="s">
        <v>184</v>
      </c>
    </row>
    <row r="237" spans="1:7" x14ac:dyDescent="0.25">
      <c r="A237" s="6" t="s">
        <v>159</v>
      </c>
      <c r="B237" s="5" t="str">
        <f>'General Information'!$B$12</f>
        <v>Menu</v>
      </c>
      <c r="C237" s="5" t="s">
        <v>18</v>
      </c>
      <c r="D237" s="5"/>
      <c r="E237" s="5"/>
      <c r="F237" s="5"/>
      <c r="G237" s="17" t="s">
        <v>275</v>
      </c>
    </row>
    <row r="238" spans="1:7" x14ac:dyDescent="0.25">
      <c r="A238" s="6"/>
      <c r="B238" s="5" t="str">
        <f>'General Information'!$B$13</f>
        <v>Menu</v>
      </c>
      <c r="C238" s="5" t="s">
        <v>18</v>
      </c>
      <c r="D238" s="5"/>
      <c r="E238" s="5"/>
      <c r="F238" s="5"/>
      <c r="G238" s="53" t="s">
        <v>276</v>
      </c>
    </row>
    <row r="239" spans="1:7" x14ac:dyDescent="0.25">
      <c r="A239" s="6"/>
      <c r="B239" s="5" t="str">
        <f>'General Information'!$B$14</f>
        <v xml:space="preserve"> </v>
      </c>
      <c r="C239" s="5"/>
      <c r="D239" s="5"/>
      <c r="E239" s="5"/>
      <c r="F239" s="5"/>
      <c r="G239" s="53" t="s">
        <v>254</v>
      </c>
    </row>
    <row r="240" spans="1:7" x14ac:dyDescent="0.25">
      <c r="A240" s="6"/>
      <c r="B240" s="5" t="str">
        <f>'General Information'!$B$15</f>
        <v xml:space="preserve"> </v>
      </c>
      <c r="C240" s="5"/>
      <c r="D240" s="5"/>
      <c r="E240" s="5"/>
      <c r="F240" s="5"/>
    </row>
    <row r="241" spans="1:7" x14ac:dyDescent="0.25">
      <c r="A241" s="6"/>
      <c r="B241" s="5" t="str">
        <f>'General Information'!$B$16</f>
        <v xml:space="preserve"> </v>
      </c>
      <c r="C241" s="5"/>
      <c r="D241" s="5"/>
      <c r="E241" s="5"/>
      <c r="F241" s="5"/>
    </row>
    <row r="242" spans="1:7" x14ac:dyDescent="0.25">
      <c r="A242" s="6"/>
      <c r="B242" s="5" t="str">
        <f>'General Information'!$B$17</f>
        <v xml:space="preserve"> </v>
      </c>
      <c r="C242" s="5"/>
      <c r="D242" s="5"/>
      <c r="E242" s="5"/>
      <c r="F242" s="5"/>
    </row>
    <row r="243" spans="1:7" x14ac:dyDescent="0.25">
      <c r="A243" s="6"/>
      <c r="B243" s="5" t="str">
        <f>'General Information'!$B$18</f>
        <v xml:space="preserve"> </v>
      </c>
      <c r="C243" s="5"/>
      <c r="D243" s="5"/>
      <c r="E243" s="5"/>
      <c r="F243" s="5"/>
    </row>
    <row r="244" spans="1:7" x14ac:dyDescent="0.25">
      <c r="A244" s="6"/>
      <c r="B244" s="5" t="str">
        <f>'General Information'!$B$19</f>
        <v xml:space="preserve"> </v>
      </c>
      <c r="C244" s="5"/>
      <c r="D244" s="5"/>
      <c r="E244" s="5"/>
      <c r="F244" s="5"/>
    </row>
    <row r="245" spans="1:7" x14ac:dyDescent="0.25">
      <c r="A245" s="6"/>
      <c r="B245" s="5" t="str">
        <f>'General Information'!$B$20</f>
        <v xml:space="preserve"> </v>
      </c>
      <c r="C245" s="5"/>
      <c r="D245" s="5"/>
      <c r="E245" s="5"/>
      <c r="F245" s="5"/>
    </row>
    <row r="246" spans="1:7" x14ac:dyDescent="0.25">
      <c r="A246" s="6"/>
      <c r="B246" s="5" t="str">
        <f>'General Information'!$B$21</f>
        <v xml:space="preserve"> </v>
      </c>
      <c r="C246" s="5"/>
      <c r="D246" s="5"/>
      <c r="E246" s="5"/>
      <c r="F246" s="5"/>
    </row>
    <row r="247" spans="1:7" x14ac:dyDescent="0.25">
      <c r="A247" s="6"/>
      <c r="B247" s="5" t="str">
        <f>'General Information'!$B$22</f>
        <v xml:space="preserve"> </v>
      </c>
      <c r="C247" s="5"/>
      <c r="D247" s="5"/>
      <c r="E247" s="5"/>
      <c r="F247" s="5"/>
    </row>
    <row r="248" spans="1:7" x14ac:dyDescent="0.25">
      <c r="A248" s="6"/>
      <c r="B248" s="5" t="str">
        <f>'General Information'!$B$23</f>
        <v xml:space="preserve"> </v>
      </c>
      <c r="C248" s="5"/>
      <c r="D248" s="5"/>
      <c r="E248" s="5"/>
      <c r="F248" s="5"/>
    </row>
    <row r="249" spans="1:7" x14ac:dyDescent="0.25">
      <c r="A249" s="6"/>
      <c r="B249" s="5" t="str">
        <f>'General Information'!$B$24</f>
        <v xml:space="preserve"> </v>
      </c>
      <c r="C249" s="5"/>
      <c r="D249" s="5"/>
      <c r="E249" s="5"/>
      <c r="F249" s="5"/>
    </row>
    <row r="250" spans="1:7" x14ac:dyDescent="0.25">
      <c r="A250" s="12"/>
      <c r="B250" s="5" t="str">
        <f>'General Information'!$B$25</f>
        <v xml:space="preserve"> </v>
      </c>
      <c r="C250" s="5"/>
      <c r="D250" s="5"/>
      <c r="E250" s="5"/>
      <c r="F250" s="5"/>
    </row>
    <row r="251" spans="1:7" x14ac:dyDescent="0.25">
      <c r="A251" s="13" t="s">
        <v>30</v>
      </c>
      <c r="B251" s="18" t="s">
        <v>17</v>
      </c>
      <c r="C251" s="2">
        <f>COUNTIF(C236:C250,"*Yes*")</f>
        <v>3</v>
      </c>
      <c r="D251" s="2">
        <f t="shared" ref="D251:F251" si="36">COUNTIF(D236:D250,"*Yes*")</f>
        <v>0</v>
      </c>
      <c r="E251" s="2">
        <f t="shared" si="36"/>
        <v>0</v>
      </c>
      <c r="F251" s="2">
        <f t="shared" si="36"/>
        <v>0</v>
      </c>
    </row>
    <row r="252" spans="1:7" x14ac:dyDescent="0.25">
      <c r="A252" s="2"/>
      <c r="B252" s="18" t="s">
        <v>27</v>
      </c>
      <c r="C252" s="2">
        <f>COUNTIF(C236:C250,"*No?")</f>
        <v>0</v>
      </c>
      <c r="D252" s="2">
        <f t="shared" ref="D252:F252" si="37">COUNTIF(D236:D250,"*No?")</f>
        <v>0</v>
      </c>
      <c r="E252" s="2">
        <f t="shared" si="37"/>
        <v>0</v>
      </c>
      <c r="F252" s="2">
        <f t="shared" si="37"/>
        <v>0</v>
      </c>
    </row>
    <row r="253" spans="1:7" x14ac:dyDescent="0.25">
      <c r="A253" s="2"/>
      <c r="B253" s="18" t="s">
        <v>28</v>
      </c>
      <c r="C253" s="2">
        <f>COUNTIF(C236:C250,"Not?apply")</f>
        <v>0</v>
      </c>
      <c r="D253" s="2">
        <f t="shared" ref="D253:F253" si="38">COUNTIF(D236:D250,"Not?apply")</f>
        <v>0</v>
      </c>
      <c r="E253" s="2">
        <f t="shared" si="38"/>
        <v>0</v>
      </c>
      <c r="F253" s="2">
        <f t="shared" si="38"/>
        <v>0</v>
      </c>
    </row>
    <row r="254" spans="1:7" ht="18" x14ac:dyDescent="0.25">
      <c r="A254" s="10" t="s">
        <v>160</v>
      </c>
      <c r="B254" s="11" t="s">
        <v>16</v>
      </c>
      <c r="C254" s="11" t="s">
        <v>17</v>
      </c>
      <c r="D254" s="11" t="s">
        <v>17</v>
      </c>
      <c r="E254" s="11" t="s">
        <v>17</v>
      </c>
      <c r="F254" s="11" t="s">
        <v>17</v>
      </c>
    </row>
    <row r="255" spans="1:7" x14ac:dyDescent="0.25">
      <c r="A255" s="6"/>
      <c r="B255" s="5" t="str">
        <f>'General Information'!$B$11</f>
        <v>Home</v>
      </c>
      <c r="C255" s="5" t="s">
        <v>18</v>
      </c>
      <c r="D255" s="5"/>
      <c r="E255" s="5"/>
      <c r="F255" s="5"/>
      <c r="G255" s="13" t="s">
        <v>184</v>
      </c>
    </row>
    <row r="256" spans="1:7" ht="31.5" x14ac:dyDescent="0.25">
      <c r="A256" s="6" t="s">
        <v>161</v>
      </c>
      <c r="B256" s="5" t="str">
        <f>'General Information'!$B$12</f>
        <v>Menu</v>
      </c>
      <c r="C256" s="5" t="s">
        <v>18</v>
      </c>
      <c r="D256" s="5"/>
      <c r="E256" s="5"/>
      <c r="F256" s="5"/>
      <c r="G256" s="17" t="s">
        <v>277</v>
      </c>
    </row>
    <row r="257" spans="1:6" x14ac:dyDescent="0.25">
      <c r="A257" s="6"/>
      <c r="B257" s="5" t="str">
        <f>'General Information'!$B$13</f>
        <v>Menu</v>
      </c>
      <c r="C257" s="5" t="s">
        <v>18</v>
      </c>
      <c r="D257" s="5"/>
      <c r="E257" s="5"/>
      <c r="F257" s="5"/>
    </row>
    <row r="258" spans="1:6" x14ac:dyDescent="0.25">
      <c r="A258" s="6"/>
      <c r="B258" s="5" t="str">
        <f>'General Information'!$B$14</f>
        <v xml:space="preserve"> </v>
      </c>
      <c r="C258" s="5"/>
      <c r="D258" s="5"/>
      <c r="E258" s="5"/>
      <c r="F258" s="5"/>
    </row>
    <row r="259" spans="1:6" x14ac:dyDescent="0.25">
      <c r="A259" s="6"/>
      <c r="B259" s="5" t="str">
        <f>'General Information'!$B$15</f>
        <v xml:space="preserve"> </v>
      </c>
      <c r="C259" s="5"/>
      <c r="D259" s="5"/>
      <c r="E259" s="5"/>
      <c r="F259" s="5"/>
    </row>
    <row r="260" spans="1:6" x14ac:dyDescent="0.25">
      <c r="A260" s="6"/>
      <c r="B260" s="5" t="str">
        <f>'General Information'!$B$16</f>
        <v xml:space="preserve"> </v>
      </c>
      <c r="C260" s="5"/>
      <c r="D260" s="5"/>
      <c r="E260" s="5"/>
      <c r="F260" s="5"/>
    </row>
    <row r="261" spans="1:6" x14ac:dyDescent="0.25">
      <c r="A261" s="6"/>
      <c r="B261" s="5" t="str">
        <f>'General Information'!$B$17</f>
        <v xml:space="preserve"> </v>
      </c>
      <c r="C261" s="5"/>
      <c r="D261" s="5"/>
      <c r="E261" s="5"/>
      <c r="F261" s="5"/>
    </row>
    <row r="262" spans="1:6" x14ac:dyDescent="0.25">
      <c r="A262" s="6"/>
      <c r="B262" s="5" t="str">
        <f>'General Information'!$B$18</f>
        <v xml:space="preserve"> </v>
      </c>
      <c r="C262" s="5"/>
      <c r="D262" s="5"/>
      <c r="E262" s="5"/>
      <c r="F262" s="5"/>
    </row>
    <row r="263" spans="1:6" x14ac:dyDescent="0.25">
      <c r="A263" s="6"/>
      <c r="B263" s="5" t="str">
        <f>'General Information'!$B$19</f>
        <v xml:space="preserve"> </v>
      </c>
      <c r="C263" s="5"/>
      <c r="D263" s="5"/>
      <c r="E263" s="5"/>
      <c r="F263" s="5"/>
    </row>
    <row r="264" spans="1:6" x14ac:dyDescent="0.25">
      <c r="A264" s="6"/>
      <c r="B264" s="5" t="str">
        <f>'General Information'!$B$20</f>
        <v xml:space="preserve"> </v>
      </c>
      <c r="C264" s="5"/>
      <c r="D264" s="5"/>
      <c r="E264" s="5"/>
      <c r="F264" s="5"/>
    </row>
    <row r="265" spans="1:6" x14ac:dyDescent="0.25">
      <c r="A265" s="6"/>
      <c r="B265" s="5" t="str">
        <f>'General Information'!$B$21</f>
        <v xml:space="preserve"> </v>
      </c>
      <c r="C265" s="5"/>
      <c r="D265" s="5"/>
      <c r="E265" s="5"/>
      <c r="F265" s="5"/>
    </row>
    <row r="266" spans="1:6" x14ac:dyDescent="0.25">
      <c r="A266" s="6"/>
      <c r="B266" s="5" t="str">
        <f>'General Information'!$B$22</f>
        <v xml:space="preserve"> </v>
      </c>
      <c r="C266" s="5"/>
      <c r="D266" s="5"/>
      <c r="E266" s="5"/>
      <c r="F266" s="5"/>
    </row>
    <row r="267" spans="1:6" x14ac:dyDescent="0.25">
      <c r="A267" s="6"/>
      <c r="B267" s="5" t="str">
        <f>'General Information'!$B$23</f>
        <v xml:space="preserve"> </v>
      </c>
      <c r="C267" s="5"/>
      <c r="D267" s="5"/>
      <c r="E267" s="5"/>
      <c r="F267" s="5"/>
    </row>
    <row r="268" spans="1:6" x14ac:dyDescent="0.25">
      <c r="A268" s="6"/>
      <c r="B268" s="5" t="str">
        <f>'General Information'!$B$24</f>
        <v xml:space="preserve"> </v>
      </c>
      <c r="C268" s="5"/>
      <c r="D268" s="5"/>
      <c r="E268" s="5"/>
      <c r="F268" s="5"/>
    </row>
    <row r="269" spans="1:6" x14ac:dyDescent="0.25">
      <c r="A269" s="12"/>
      <c r="B269" s="5" t="str">
        <f>'General Information'!$B$25</f>
        <v xml:space="preserve"> </v>
      </c>
      <c r="C269" s="5"/>
      <c r="D269" s="5"/>
      <c r="E269" s="5"/>
      <c r="F269" s="5"/>
    </row>
    <row r="270" spans="1:6" x14ac:dyDescent="0.25">
      <c r="A270" s="13" t="s">
        <v>30</v>
      </c>
      <c r="B270" s="18" t="s">
        <v>17</v>
      </c>
      <c r="C270" s="2">
        <f>COUNTIF(C255:C269,"*Yes*")</f>
        <v>3</v>
      </c>
      <c r="D270" s="2">
        <f t="shared" ref="D270:F270" si="39">COUNTIF(D255:D269,"*Yes*")</f>
        <v>0</v>
      </c>
      <c r="E270" s="2">
        <f t="shared" si="39"/>
        <v>0</v>
      </c>
      <c r="F270" s="2">
        <f t="shared" si="39"/>
        <v>0</v>
      </c>
    </row>
    <row r="271" spans="1:6" x14ac:dyDescent="0.25">
      <c r="A271" s="2"/>
      <c r="B271" s="18" t="s">
        <v>27</v>
      </c>
      <c r="C271" s="2">
        <f>COUNTIF(C255:C269,"*No?")</f>
        <v>0</v>
      </c>
      <c r="D271" s="2">
        <f t="shared" ref="D271:F271" si="40">COUNTIF(D255:D269,"*No?")</f>
        <v>0</v>
      </c>
      <c r="E271" s="2">
        <f t="shared" si="40"/>
        <v>0</v>
      </c>
      <c r="F271" s="2">
        <f t="shared" si="40"/>
        <v>0</v>
      </c>
    </row>
    <row r="272" spans="1:6" x14ac:dyDescent="0.25">
      <c r="A272" s="2"/>
      <c r="B272" s="18" t="s">
        <v>28</v>
      </c>
      <c r="C272" s="2">
        <f>COUNTIF(C255:C269,"Not?apply")</f>
        <v>0</v>
      </c>
      <c r="D272" s="2">
        <f t="shared" ref="D272:F272" si="41">COUNTIF(D255:D269,"Not?apply")</f>
        <v>0</v>
      </c>
      <c r="E272" s="2">
        <f t="shared" si="41"/>
        <v>0</v>
      </c>
      <c r="F272" s="2">
        <f t="shared" si="41"/>
        <v>0</v>
      </c>
    </row>
    <row r="273" spans="1:7" ht="18" x14ac:dyDescent="0.25">
      <c r="A273" s="10" t="s">
        <v>162</v>
      </c>
      <c r="B273" s="11" t="s">
        <v>16</v>
      </c>
      <c r="C273" s="11" t="s">
        <v>17</v>
      </c>
      <c r="D273" s="11" t="s">
        <v>17</v>
      </c>
      <c r="E273" s="11" t="s">
        <v>17</v>
      </c>
      <c r="F273" s="11" t="s">
        <v>17</v>
      </c>
    </row>
    <row r="274" spans="1:7" x14ac:dyDescent="0.25">
      <c r="A274" s="6"/>
      <c r="B274" s="5" t="str">
        <f>'General Information'!$B$11</f>
        <v>Home</v>
      </c>
      <c r="C274" s="5" t="s">
        <v>20</v>
      </c>
      <c r="D274" s="5"/>
      <c r="E274" s="5"/>
      <c r="F274" s="5"/>
      <c r="G274" s="13" t="s">
        <v>184</v>
      </c>
    </row>
    <row r="275" spans="1:7" ht="63" x14ac:dyDescent="0.25">
      <c r="A275" s="6" t="s">
        <v>163</v>
      </c>
      <c r="B275" s="5" t="str">
        <f>'General Information'!$B$12</f>
        <v>Menu</v>
      </c>
      <c r="C275" s="5" t="s">
        <v>20</v>
      </c>
      <c r="D275" s="5"/>
      <c r="E275" s="5"/>
      <c r="F275" s="5"/>
      <c r="G275" s="17" t="s">
        <v>278</v>
      </c>
    </row>
    <row r="276" spans="1:7" x14ac:dyDescent="0.25">
      <c r="A276" s="6"/>
      <c r="B276" s="5" t="str">
        <f>'General Information'!$B$13</f>
        <v>Menu</v>
      </c>
      <c r="C276" s="5" t="s">
        <v>20</v>
      </c>
      <c r="D276" s="5"/>
      <c r="E276" s="5"/>
      <c r="F276" s="5"/>
      <c r="G276" s="53" t="s">
        <v>279</v>
      </c>
    </row>
    <row r="277" spans="1:7" x14ac:dyDescent="0.25">
      <c r="A277" s="6"/>
      <c r="B277" s="5" t="str">
        <f>'General Information'!$B$14</f>
        <v xml:space="preserve"> </v>
      </c>
      <c r="C277" s="5"/>
      <c r="D277" s="5"/>
      <c r="E277" s="5"/>
      <c r="F277" s="5"/>
    </row>
    <row r="278" spans="1:7" x14ac:dyDescent="0.25">
      <c r="A278" s="6"/>
      <c r="B278" s="5" t="str">
        <f>'General Information'!$B$15</f>
        <v xml:space="preserve"> </v>
      </c>
      <c r="C278" s="5"/>
      <c r="D278" s="5"/>
      <c r="E278" s="5"/>
      <c r="F278" s="5"/>
    </row>
    <row r="279" spans="1:7" x14ac:dyDescent="0.25">
      <c r="A279" s="6"/>
      <c r="B279" s="5" t="str">
        <f>'General Information'!$B$16</f>
        <v xml:space="preserve"> </v>
      </c>
      <c r="C279" s="5"/>
      <c r="D279" s="5"/>
      <c r="E279" s="5"/>
      <c r="F279" s="5"/>
    </row>
    <row r="280" spans="1:7" x14ac:dyDescent="0.25">
      <c r="A280" s="6"/>
      <c r="B280" s="5" t="str">
        <f>'General Information'!$B$17</f>
        <v xml:space="preserve"> </v>
      </c>
      <c r="C280" s="5"/>
      <c r="D280" s="5"/>
      <c r="E280" s="5"/>
      <c r="F280" s="5"/>
    </row>
    <row r="281" spans="1:7" x14ac:dyDescent="0.25">
      <c r="A281" s="6"/>
      <c r="B281" s="5" t="str">
        <f>'General Information'!$B$18</f>
        <v xml:space="preserve"> </v>
      </c>
      <c r="C281" s="5"/>
      <c r="D281" s="5"/>
      <c r="E281" s="5"/>
      <c r="F281" s="5"/>
    </row>
    <row r="282" spans="1:7" x14ac:dyDescent="0.25">
      <c r="A282" s="6"/>
      <c r="B282" s="5" t="str">
        <f>'General Information'!$B$19</f>
        <v xml:space="preserve"> </v>
      </c>
      <c r="C282" s="5"/>
      <c r="D282" s="5"/>
      <c r="E282" s="5"/>
      <c r="F282" s="5"/>
    </row>
    <row r="283" spans="1:7" x14ac:dyDescent="0.25">
      <c r="A283" s="6"/>
      <c r="B283" s="5" t="str">
        <f>'General Information'!$B$20</f>
        <v xml:space="preserve"> </v>
      </c>
      <c r="C283" s="5"/>
      <c r="D283" s="5"/>
      <c r="E283" s="5"/>
      <c r="F283" s="5"/>
    </row>
    <row r="284" spans="1:7" x14ac:dyDescent="0.25">
      <c r="A284" s="6"/>
      <c r="B284" s="5" t="str">
        <f>'General Information'!$B$21</f>
        <v xml:space="preserve"> </v>
      </c>
      <c r="C284" s="5"/>
      <c r="D284" s="5"/>
      <c r="E284" s="5"/>
      <c r="F284" s="5"/>
    </row>
    <row r="285" spans="1:7" x14ac:dyDescent="0.25">
      <c r="A285" s="6"/>
      <c r="B285" s="5" t="str">
        <f>'General Information'!$B$22</f>
        <v xml:space="preserve"> </v>
      </c>
      <c r="C285" s="5"/>
      <c r="D285" s="5"/>
      <c r="E285" s="5"/>
      <c r="F285" s="5"/>
    </row>
    <row r="286" spans="1:7" x14ac:dyDescent="0.25">
      <c r="A286" s="6"/>
      <c r="B286" s="5" t="str">
        <f>'General Information'!$B$23</f>
        <v xml:space="preserve"> </v>
      </c>
      <c r="C286" s="5"/>
      <c r="D286" s="5"/>
      <c r="E286" s="5"/>
      <c r="F286" s="5"/>
    </row>
    <row r="287" spans="1:7" x14ac:dyDescent="0.25">
      <c r="A287" s="6"/>
      <c r="B287" s="5" t="str">
        <f>'General Information'!$B$24</f>
        <v xml:space="preserve"> </v>
      </c>
      <c r="C287" s="5"/>
      <c r="D287" s="5"/>
      <c r="E287" s="5"/>
      <c r="F287" s="5"/>
    </row>
    <row r="288" spans="1:7" x14ac:dyDescent="0.25">
      <c r="A288" s="12"/>
      <c r="B288" s="5" t="str">
        <f>'General Information'!$B$25</f>
        <v xml:space="preserve"> </v>
      </c>
      <c r="C288" s="5"/>
      <c r="D288" s="5"/>
      <c r="E288" s="5"/>
      <c r="F288" s="5"/>
    </row>
    <row r="289" spans="1:7" x14ac:dyDescent="0.25">
      <c r="A289" s="13" t="s">
        <v>30</v>
      </c>
      <c r="B289" s="18" t="s">
        <v>17</v>
      </c>
      <c r="C289" s="2">
        <f>COUNTIF(C274:C288,"*Yes*")</f>
        <v>0</v>
      </c>
      <c r="D289" s="2">
        <f t="shared" ref="D289:F289" si="42">COUNTIF(D274:D288,"*Yes*")</f>
        <v>0</v>
      </c>
      <c r="E289" s="2">
        <f t="shared" si="42"/>
        <v>0</v>
      </c>
      <c r="F289" s="2">
        <f t="shared" si="42"/>
        <v>0</v>
      </c>
    </row>
    <row r="290" spans="1:7" x14ac:dyDescent="0.25">
      <c r="A290" s="2"/>
      <c r="B290" s="18" t="s">
        <v>27</v>
      </c>
      <c r="C290" s="2">
        <f>COUNTIF(C274:C288,"*No?")</f>
        <v>0</v>
      </c>
      <c r="D290" s="2">
        <f t="shared" ref="D290:F290" si="43">COUNTIF(D274:D288,"*No?")</f>
        <v>0</v>
      </c>
      <c r="E290" s="2">
        <f t="shared" si="43"/>
        <v>0</v>
      </c>
      <c r="F290" s="2">
        <f t="shared" si="43"/>
        <v>0</v>
      </c>
    </row>
    <row r="291" spans="1:7" x14ac:dyDescent="0.25">
      <c r="A291" s="2"/>
      <c r="B291" s="18" t="s">
        <v>28</v>
      </c>
      <c r="C291" s="2">
        <f>COUNTIF(C274:C288,"Not?apply")</f>
        <v>3</v>
      </c>
      <c r="D291" s="2">
        <f t="shared" ref="D291:F291" si="44">COUNTIF(D274:D288,"Not?apply")</f>
        <v>0</v>
      </c>
      <c r="E291" s="2">
        <f t="shared" si="44"/>
        <v>0</v>
      </c>
      <c r="F291" s="2">
        <f t="shared" si="44"/>
        <v>0</v>
      </c>
    </row>
    <row r="292" spans="1:7" ht="18" x14ac:dyDescent="0.25">
      <c r="A292" s="10" t="s">
        <v>164</v>
      </c>
      <c r="B292" s="11" t="s">
        <v>16</v>
      </c>
      <c r="C292" s="11" t="s">
        <v>17</v>
      </c>
      <c r="D292" s="11" t="s">
        <v>17</v>
      </c>
      <c r="E292" s="11" t="s">
        <v>17</v>
      </c>
      <c r="F292" s="11" t="s">
        <v>17</v>
      </c>
    </row>
    <row r="293" spans="1:7" x14ac:dyDescent="0.25">
      <c r="A293" s="6"/>
      <c r="B293" s="5" t="str">
        <f>'General Information'!$B$11</f>
        <v>Home</v>
      </c>
      <c r="C293" s="5" t="s">
        <v>18</v>
      </c>
      <c r="D293" s="5"/>
      <c r="E293" s="5"/>
      <c r="F293" s="5"/>
      <c r="G293" s="13" t="s">
        <v>184</v>
      </c>
    </row>
    <row r="294" spans="1:7" ht="47.25" x14ac:dyDescent="0.25">
      <c r="A294" s="6" t="s">
        <v>165</v>
      </c>
      <c r="B294" s="5" t="str">
        <f>'General Information'!$B$12</f>
        <v>Menu</v>
      </c>
      <c r="C294" s="5" t="s">
        <v>18</v>
      </c>
      <c r="D294" s="5"/>
      <c r="E294" s="5"/>
      <c r="F294" s="5"/>
      <c r="G294" s="17" t="s">
        <v>280</v>
      </c>
    </row>
    <row r="295" spans="1:7" x14ac:dyDescent="0.25">
      <c r="A295" s="6"/>
      <c r="B295" s="5" t="str">
        <f>'General Information'!$B$13</f>
        <v>Menu</v>
      </c>
      <c r="C295" s="5" t="s">
        <v>18</v>
      </c>
      <c r="D295" s="5"/>
      <c r="E295" s="5"/>
      <c r="F295" s="5"/>
    </row>
    <row r="296" spans="1:7" x14ac:dyDescent="0.25">
      <c r="A296" s="6"/>
      <c r="B296" s="5" t="str">
        <f>'General Information'!$B$14</f>
        <v xml:space="preserve"> </v>
      </c>
      <c r="C296" s="5"/>
      <c r="D296" s="5"/>
      <c r="E296" s="5"/>
      <c r="F296" s="5"/>
    </row>
    <row r="297" spans="1:7" x14ac:dyDescent="0.25">
      <c r="A297" s="6"/>
      <c r="B297" s="5" t="str">
        <f>'General Information'!$B$15</f>
        <v xml:space="preserve"> </v>
      </c>
      <c r="C297" s="5"/>
      <c r="D297" s="5"/>
      <c r="E297" s="5"/>
      <c r="F297" s="5"/>
    </row>
    <row r="298" spans="1:7" x14ac:dyDescent="0.25">
      <c r="A298" s="6"/>
      <c r="B298" s="5" t="str">
        <f>'General Information'!$B$16</f>
        <v xml:space="preserve"> </v>
      </c>
      <c r="C298" s="5"/>
      <c r="D298" s="5"/>
      <c r="E298" s="5"/>
      <c r="F298" s="5"/>
    </row>
    <row r="299" spans="1:7" x14ac:dyDescent="0.25">
      <c r="A299" s="6"/>
      <c r="B299" s="5" t="str">
        <f>'General Information'!$B$17</f>
        <v xml:space="preserve"> </v>
      </c>
      <c r="C299" s="5"/>
      <c r="D299" s="5"/>
      <c r="E299" s="5"/>
      <c r="F299" s="5"/>
    </row>
    <row r="300" spans="1:7" x14ac:dyDescent="0.25">
      <c r="A300" s="6"/>
      <c r="B300" s="5" t="str">
        <f>'General Information'!$B$18</f>
        <v xml:space="preserve"> </v>
      </c>
      <c r="C300" s="5"/>
      <c r="D300" s="5"/>
      <c r="E300" s="5"/>
      <c r="F300" s="5"/>
    </row>
    <row r="301" spans="1:7" x14ac:dyDescent="0.25">
      <c r="A301" s="6"/>
      <c r="B301" s="5" t="str">
        <f>'General Information'!$B$19</f>
        <v xml:space="preserve"> </v>
      </c>
      <c r="C301" s="5"/>
      <c r="D301" s="5"/>
      <c r="E301" s="5"/>
      <c r="F301" s="5"/>
    </row>
    <row r="302" spans="1:7" x14ac:dyDescent="0.25">
      <c r="A302" s="6"/>
      <c r="B302" s="5" t="str">
        <f>'General Information'!$B$20</f>
        <v xml:space="preserve"> </v>
      </c>
      <c r="C302" s="5"/>
      <c r="D302" s="5"/>
      <c r="E302" s="5"/>
      <c r="F302" s="5"/>
    </row>
    <row r="303" spans="1:7" x14ac:dyDescent="0.25">
      <c r="A303" s="6"/>
      <c r="B303" s="5" t="str">
        <f>'General Information'!$B$21</f>
        <v xml:space="preserve"> </v>
      </c>
      <c r="C303" s="5"/>
      <c r="D303" s="5"/>
      <c r="E303" s="5"/>
      <c r="F303" s="5"/>
    </row>
    <row r="304" spans="1:7" x14ac:dyDescent="0.25">
      <c r="A304" s="6"/>
      <c r="B304" s="5" t="str">
        <f>'General Information'!$B$22</f>
        <v xml:space="preserve"> </v>
      </c>
      <c r="C304" s="5"/>
      <c r="D304" s="5"/>
      <c r="E304" s="5"/>
      <c r="F304" s="5"/>
    </row>
    <row r="305" spans="1:7" x14ac:dyDescent="0.25">
      <c r="A305" s="6"/>
      <c r="B305" s="5" t="str">
        <f>'General Information'!$B$23</f>
        <v xml:space="preserve"> </v>
      </c>
      <c r="C305" s="5"/>
      <c r="D305" s="5"/>
      <c r="E305" s="5"/>
      <c r="F305" s="5"/>
    </row>
    <row r="306" spans="1:7" x14ac:dyDescent="0.25">
      <c r="A306" s="6"/>
      <c r="B306" s="5" t="str">
        <f>'General Information'!$B$24</f>
        <v xml:space="preserve"> </v>
      </c>
      <c r="C306" s="5"/>
      <c r="D306" s="5"/>
      <c r="E306" s="5"/>
      <c r="F306" s="5"/>
    </row>
    <row r="307" spans="1:7" x14ac:dyDescent="0.25">
      <c r="A307" s="12"/>
      <c r="B307" s="5" t="str">
        <f>'General Information'!$B$25</f>
        <v xml:space="preserve"> </v>
      </c>
      <c r="C307" s="5"/>
      <c r="D307" s="5"/>
      <c r="E307" s="5"/>
      <c r="F307" s="5"/>
    </row>
    <row r="308" spans="1:7" x14ac:dyDescent="0.25">
      <c r="A308" s="13" t="s">
        <v>30</v>
      </c>
      <c r="B308" s="18" t="s">
        <v>17</v>
      </c>
      <c r="C308" s="2">
        <f>COUNTIF(C293:C307,"*Yes*")</f>
        <v>3</v>
      </c>
      <c r="D308" s="2">
        <f t="shared" ref="D308:F308" si="45">COUNTIF(D293:D307,"*Yes*")</f>
        <v>0</v>
      </c>
      <c r="E308" s="2">
        <f t="shared" si="45"/>
        <v>0</v>
      </c>
      <c r="F308" s="2">
        <f t="shared" si="45"/>
        <v>0</v>
      </c>
    </row>
    <row r="309" spans="1:7" x14ac:dyDescent="0.25">
      <c r="A309" s="2"/>
      <c r="B309" s="18" t="s">
        <v>27</v>
      </c>
      <c r="C309" s="2">
        <f>COUNTIF(C293:C307,"*No?")</f>
        <v>0</v>
      </c>
      <c r="D309" s="2">
        <f t="shared" ref="D309:F309" si="46">COUNTIF(D293:D307,"*No?")</f>
        <v>0</v>
      </c>
      <c r="E309" s="2">
        <f t="shared" si="46"/>
        <v>0</v>
      </c>
      <c r="F309" s="2">
        <f t="shared" si="46"/>
        <v>0</v>
      </c>
    </row>
    <row r="310" spans="1:7" x14ac:dyDescent="0.25">
      <c r="A310" s="2"/>
      <c r="B310" s="18" t="s">
        <v>28</v>
      </c>
      <c r="C310" s="2">
        <f>COUNTIF(C293:C307,"Not?apply")</f>
        <v>0</v>
      </c>
      <c r="D310" s="2">
        <f t="shared" ref="D310:F310" si="47">COUNTIF(D293:D307,"Not?apply")</f>
        <v>0</v>
      </c>
      <c r="E310" s="2">
        <f t="shared" si="47"/>
        <v>0</v>
      </c>
      <c r="F310" s="2">
        <f t="shared" si="47"/>
        <v>0</v>
      </c>
    </row>
    <row r="311" spans="1:7" ht="18" x14ac:dyDescent="0.25">
      <c r="A311" s="10" t="s">
        <v>166</v>
      </c>
      <c r="B311" s="11" t="s">
        <v>16</v>
      </c>
      <c r="C311" s="11" t="s">
        <v>17</v>
      </c>
      <c r="D311" s="11" t="s">
        <v>17</v>
      </c>
      <c r="E311" s="11" t="s">
        <v>17</v>
      </c>
      <c r="F311" s="11" t="s">
        <v>17</v>
      </c>
    </row>
    <row r="312" spans="1:7" x14ac:dyDescent="0.25">
      <c r="A312" s="6"/>
      <c r="B312" s="5" t="str">
        <f>'General Information'!$B$11</f>
        <v>Home</v>
      </c>
      <c r="C312" s="5" t="s">
        <v>20</v>
      </c>
      <c r="D312" s="5"/>
      <c r="E312" s="5"/>
      <c r="F312" s="5"/>
      <c r="G312" s="13" t="s">
        <v>184</v>
      </c>
    </row>
    <row r="313" spans="1:7" ht="31.5" x14ac:dyDescent="0.25">
      <c r="A313" s="6" t="s">
        <v>167</v>
      </c>
      <c r="B313" s="5" t="str">
        <f>'General Information'!$B$12</f>
        <v>Menu</v>
      </c>
      <c r="C313" s="5" t="s">
        <v>20</v>
      </c>
      <c r="D313" s="5"/>
      <c r="E313" s="5"/>
      <c r="F313" s="5"/>
      <c r="G313" s="17" t="s">
        <v>281</v>
      </c>
    </row>
    <row r="314" spans="1:7" x14ac:dyDescent="0.25">
      <c r="A314" s="6"/>
      <c r="B314" s="5" t="str">
        <f>'General Information'!$B$13</f>
        <v>Menu</v>
      </c>
      <c r="C314" s="5" t="s">
        <v>20</v>
      </c>
      <c r="D314" s="5"/>
      <c r="E314" s="5"/>
      <c r="F314" s="5"/>
      <c r="G314" s="53" t="s">
        <v>282</v>
      </c>
    </row>
    <row r="315" spans="1:7" x14ac:dyDescent="0.25">
      <c r="A315" s="6"/>
      <c r="B315" s="5" t="str">
        <f>'General Information'!$B$14</f>
        <v xml:space="preserve"> </v>
      </c>
      <c r="C315" s="5"/>
      <c r="D315" s="5"/>
      <c r="E315" s="5"/>
      <c r="F315" s="5"/>
    </row>
    <row r="316" spans="1:7" x14ac:dyDescent="0.25">
      <c r="A316" s="6"/>
      <c r="B316" s="5" t="str">
        <f>'General Information'!$B$15</f>
        <v xml:space="preserve"> </v>
      </c>
      <c r="C316" s="5"/>
      <c r="D316" s="5"/>
      <c r="E316" s="5"/>
      <c r="F316" s="5"/>
    </row>
    <row r="317" spans="1:7" x14ac:dyDescent="0.25">
      <c r="A317" s="6"/>
      <c r="B317" s="5" t="str">
        <f>'General Information'!$B$16</f>
        <v xml:space="preserve"> </v>
      </c>
      <c r="C317" s="5"/>
      <c r="D317" s="5"/>
      <c r="E317" s="5"/>
      <c r="F317" s="5"/>
    </row>
    <row r="318" spans="1:7" x14ac:dyDescent="0.25">
      <c r="A318" s="6"/>
      <c r="B318" s="5" t="str">
        <f>'General Information'!$B$17</f>
        <v xml:space="preserve"> </v>
      </c>
      <c r="C318" s="5"/>
      <c r="D318" s="5"/>
      <c r="E318" s="5"/>
      <c r="F318" s="5"/>
    </row>
    <row r="319" spans="1:7" x14ac:dyDescent="0.25">
      <c r="A319" s="6"/>
      <c r="B319" s="5" t="str">
        <f>'General Information'!$B$18</f>
        <v xml:space="preserve"> </v>
      </c>
      <c r="C319" s="5"/>
      <c r="D319" s="5"/>
      <c r="E319" s="5"/>
      <c r="F319" s="5"/>
    </row>
    <row r="320" spans="1:7" x14ac:dyDescent="0.25">
      <c r="A320" s="6"/>
      <c r="B320" s="5" t="str">
        <f>'General Information'!$B$19</f>
        <v xml:space="preserve"> </v>
      </c>
      <c r="C320" s="5"/>
      <c r="D320" s="5"/>
      <c r="E320" s="5"/>
      <c r="F320" s="5"/>
    </row>
    <row r="321" spans="1:7" x14ac:dyDescent="0.25">
      <c r="A321" s="6"/>
      <c r="B321" s="5" t="str">
        <f>'General Information'!$B$20</f>
        <v xml:space="preserve"> </v>
      </c>
      <c r="C321" s="5"/>
      <c r="D321" s="5"/>
      <c r="E321" s="5"/>
      <c r="F321" s="5"/>
    </row>
    <row r="322" spans="1:7" x14ac:dyDescent="0.25">
      <c r="A322" s="6"/>
      <c r="B322" s="5" t="str">
        <f>'General Information'!$B$21</f>
        <v xml:space="preserve"> </v>
      </c>
      <c r="C322" s="5"/>
      <c r="D322" s="5"/>
      <c r="E322" s="5"/>
      <c r="F322" s="5"/>
    </row>
    <row r="323" spans="1:7" x14ac:dyDescent="0.25">
      <c r="A323" s="6"/>
      <c r="B323" s="5" t="str">
        <f>'General Information'!$B$22</f>
        <v xml:space="preserve"> </v>
      </c>
      <c r="C323" s="5"/>
      <c r="D323" s="5"/>
      <c r="E323" s="5"/>
      <c r="F323" s="5"/>
    </row>
    <row r="324" spans="1:7" x14ac:dyDescent="0.25">
      <c r="A324" s="6"/>
      <c r="B324" s="5" t="str">
        <f>'General Information'!$B$23</f>
        <v xml:space="preserve"> </v>
      </c>
      <c r="C324" s="5"/>
      <c r="D324" s="5"/>
      <c r="E324" s="5"/>
      <c r="F324" s="5"/>
    </row>
    <row r="325" spans="1:7" x14ac:dyDescent="0.25">
      <c r="A325" s="6"/>
      <c r="B325" s="5" t="str">
        <f>'General Information'!$B$24</f>
        <v xml:space="preserve"> </v>
      </c>
      <c r="C325" s="5"/>
      <c r="D325" s="5"/>
      <c r="E325" s="5"/>
      <c r="F325" s="5"/>
    </row>
    <row r="326" spans="1:7" x14ac:dyDescent="0.25">
      <c r="A326" s="12"/>
      <c r="B326" s="5" t="str">
        <f>'General Information'!$B$25</f>
        <v xml:space="preserve"> </v>
      </c>
      <c r="C326" s="5"/>
      <c r="D326" s="5"/>
      <c r="E326" s="5"/>
      <c r="F326" s="5"/>
    </row>
    <row r="327" spans="1:7" x14ac:dyDescent="0.25">
      <c r="A327" s="13" t="s">
        <v>30</v>
      </c>
      <c r="B327" s="18" t="s">
        <v>17</v>
      </c>
      <c r="C327" s="2">
        <f>COUNTIF(C312:C326,"*Yes*")</f>
        <v>0</v>
      </c>
      <c r="D327" s="2">
        <f t="shared" ref="D327:F327" si="48">COUNTIF(D312:D326,"*Yes*")</f>
        <v>0</v>
      </c>
      <c r="E327" s="2">
        <f t="shared" si="48"/>
        <v>0</v>
      </c>
      <c r="F327" s="2">
        <f t="shared" si="48"/>
        <v>0</v>
      </c>
    </row>
    <row r="328" spans="1:7" x14ac:dyDescent="0.25">
      <c r="A328" s="2"/>
      <c r="B328" s="18" t="s">
        <v>27</v>
      </c>
      <c r="C328" s="2">
        <f>COUNTIF(C312:C326,"*No?")</f>
        <v>0</v>
      </c>
      <c r="D328" s="2">
        <f t="shared" ref="D328:F328" si="49">COUNTIF(D312:D326,"*No?")</f>
        <v>0</v>
      </c>
      <c r="E328" s="2">
        <f t="shared" si="49"/>
        <v>0</v>
      </c>
      <c r="F328" s="2">
        <f t="shared" si="49"/>
        <v>0</v>
      </c>
    </row>
    <row r="329" spans="1:7" x14ac:dyDescent="0.25">
      <c r="A329" s="2"/>
      <c r="B329" s="18" t="s">
        <v>28</v>
      </c>
      <c r="C329" s="2">
        <f>COUNTIF(C312:C326,"Not?apply")</f>
        <v>3</v>
      </c>
      <c r="D329" s="2">
        <f t="shared" ref="D329:F329" si="50">COUNTIF(D312:D326,"Not?apply")</f>
        <v>0</v>
      </c>
      <c r="E329" s="2">
        <f t="shared" si="50"/>
        <v>0</v>
      </c>
      <c r="F329" s="2">
        <f t="shared" si="50"/>
        <v>0</v>
      </c>
    </row>
    <row r="330" spans="1:7" ht="18" x14ac:dyDescent="0.25">
      <c r="A330" s="10" t="s">
        <v>168</v>
      </c>
      <c r="B330" s="11" t="s">
        <v>16</v>
      </c>
      <c r="C330" s="11" t="s">
        <v>17</v>
      </c>
      <c r="D330" s="11" t="s">
        <v>17</v>
      </c>
      <c r="E330" s="11" t="s">
        <v>17</v>
      </c>
      <c r="F330" s="11" t="s">
        <v>17</v>
      </c>
    </row>
    <row r="331" spans="1:7" x14ac:dyDescent="0.25">
      <c r="A331" s="6"/>
      <c r="B331" s="5" t="str">
        <f>'General Information'!$B$11</f>
        <v>Home</v>
      </c>
      <c r="C331" s="5" t="s">
        <v>20</v>
      </c>
      <c r="D331" s="5"/>
      <c r="E331" s="5"/>
      <c r="F331" s="5"/>
      <c r="G331" s="13" t="s">
        <v>184</v>
      </c>
    </row>
    <row r="332" spans="1:7" ht="47.25" x14ac:dyDescent="0.25">
      <c r="A332" s="6" t="s">
        <v>169</v>
      </c>
      <c r="B332" s="5" t="str">
        <f>'General Information'!$B$12</f>
        <v>Menu</v>
      </c>
      <c r="C332" s="5" t="s">
        <v>20</v>
      </c>
      <c r="D332" s="5"/>
      <c r="E332" s="5"/>
      <c r="F332" s="5"/>
      <c r="G332" s="17" t="s">
        <v>283</v>
      </c>
    </row>
    <row r="333" spans="1:7" x14ac:dyDescent="0.25">
      <c r="A333" s="6"/>
      <c r="B333" s="5" t="str">
        <f>'General Information'!$B$13</f>
        <v>Menu</v>
      </c>
      <c r="C333" s="5" t="s">
        <v>20</v>
      </c>
      <c r="D333" s="5"/>
      <c r="E333" s="5"/>
      <c r="F333" s="5"/>
      <c r="G333" s="53" t="s">
        <v>284</v>
      </c>
    </row>
    <row r="334" spans="1:7" x14ac:dyDescent="0.25">
      <c r="A334" s="6"/>
      <c r="B334" s="5" t="str">
        <f>'General Information'!$B$14</f>
        <v xml:space="preserve"> </v>
      </c>
      <c r="C334" s="5"/>
      <c r="D334" s="5"/>
      <c r="E334" s="5"/>
      <c r="F334" s="5"/>
    </row>
    <row r="335" spans="1:7" x14ac:dyDescent="0.25">
      <c r="A335" s="6"/>
      <c r="B335" s="5" t="str">
        <f>'General Information'!$B$15</f>
        <v xml:space="preserve"> </v>
      </c>
      <c r="C335" s="5"/>
      <c r="D335" s="5"/>
      <c r="E335" s="5"/>
      <c r="F335" s="5"/>
    </row>
    <row r="336" spans="1:7" x14ac:dyDescent="0.25">
      <c r="A336" s="6"/>
      <c r="B336" s="5" t="str">
        <f>'General Information'!$B$16</f>
        <v xml:space="preserve"> </v>
      </c>
      <c r="C336" s="5"/>
      <c r="D336" s="5"/>
      <c r="E336" s="5"/>
      <c r="F336" s="5"/>
    </row>
    <row r="337" spans="1:7" x14ac:dyDescent="0.25">
      <c r="A337" s="6"/>
      <c r="B337" s="5" t="str">
        <f>'General Information'!$B$17</f>
        <v xml:space="preserve"> </v>
      </c>
      <c r="C337" s="5"/>
      <c r="D337" s="5"/>
      <c r="E337" s="5"/>
      <c r="F337" s="5"/>
    </row>
    <row r="338" spans="1:7" x14ac:dyDescent="0.25">
      <c r="A338" s="6"/>
      <c r="B338" s="5" t="str">
        <f>'General Information'!$B$18</f>
        <v xml:space="preserve"> </v>
      </c>
      <c r="C338" s="5"/>
      <c r="D338" s="5"/>
      <c r="E338" s="5"/>
      <c r="F338" s="5"/>
    </row>
    <row r="339" spans="1:7" x14ac:dyDescent="0.25">
      <c r="A339" s="6"/>
      <c r="B339" s="5" t="str">
        <f>'General Information'!$B$19</f>
        <v xml:space="preserve"> </v>
      </c>
      <c r="C339" s="5"/>
      <c r="D339" s="5"/>
      <c r="E339" s="5"/>
      <c r="F339" s="5"/>
    </row>
    <row r="340" spans="1:7" x14ac:dyDescent="0.25">
      <c r="A340" s="6"/>
      <c r="B340" s="5" t="str">
        <f>'General Information'!$B$20</f>
        <v xml:space="preserve"> </v>
      </c>
      <c r="C340" s="5"/>
      <c r="D340" s="5"/>
      <c r="E340" s="5"/>
      <c r="F340" s="5"/>
    </row>
    <row r="341" spans="1:7" x14ac:dyDescent="0.25">
      <c r="A341" s="6"/>
      <c r="B341" s="5" t="str">
        <f>'General Information'!$B$21</f>
        <v xml:space="preserve"> </v>
      </c>
      <c r="C341" s="5"/>
      <c r="D341" s="5"/>
      <c r="E341" s="5"/>
      <c r="F341" s="5"/>
    </row>
    <row r="342" spans="1:7" x14ac:dyDescent="0.25">
      <c r="A342" s="6"/>
      <c r="B342" s="5" t="str">
        <f>'General Information'!$B$22</f>
        <v xml:space="preserve"> </v>
      </c>
      <c r="C342" s="5"/>
      <c r="D342" s="5"/>
      <c r="E342" s="5"/>
      <c r="F342" s="5"/>
    </row>
    <row r="343" spans="1:7" x14ac:dyDescent="0.25">
      <c r="A343" s="6"/>
      <c r="B343" s="5" t="str">
        <f>'General Information'!$B$23</f>
        <v xml:space="preserve"> </v>
      </c>
      <c r="C343" s="5"/>
      <c r="D343" s="5"/>
      <c r="E343" s="5"/>
      <c r="F343" s="5"/>
    </row>
    <row r="344" spans="1:7" x14ac:dyDescent="0.25">
      <c r="A344" s="6"/>
      <c r="B344" s="5" t="str">
        <f>'General Information'!$B$24</f>
        <v xml:space="preserve"> </v>
      </c>
      <c r="C344" s="5"/>
      <c r="D344" s="5"/>
      <c r="E344" s="5"/>
      <c r="F344" s="5"/>
    </row>
    <row r="345" spans="1:7" x14ac:dyDescent="0.25">
      <c r="A345" s="12"/>
      <c r="B345" s="5" t="str">
        <f>'General Information'!$B$25</f>
        <v xml:space="preserve"> </v>
      </c>
      <c r="C345" s="5"/>
      <c r="D345" s="5"/>
      <c r="E345" s="5"/>
      <c r="F345" s="5"/>
    </row>
    <row r="346" spans="1:7" x14ac:dyDescent="0.25">
      <c r="A346" s="13" t="s">
        <v>30</v>
      </c>
      <c r="B346" s="18" t="s">
        <v>17</v>
      </c>
      <c r="C346" s="2">
        <f>COUNTIF(C331:C345,"*Yes*")</f>
        <v>0</v>
      </c>
      <c r="D346" s="2">
        <f t="shared" ref="D346:F346" si="51">COUNTIF(D331:D345,"*Yes*")</f>
        <v>0</v>
      </c>
      <c r="E346" s="2">
        <f t="shared" si="51"/>
        <v>0</v>
      </c>
      <c r="F346" s="2">
        <f t="shared" si="51"/>
        <v>0</v>
      </c>
    </row>
    <row r="347" spans="1:7" x14ac:dyDescent="0.25">
      <c r="A347" s="2"/>
      <c r="B347" s="18" t="s">
        <v>27</v>
      </c>
      <c r="C347" s="2">
        <f>COUNTIF(C331:C345,"*No?")</f>
        <v>0</v>
      </c>
      <c r="D347" s="2">
        <f t="shared" ref="D347:F347" si="52">COUNTIF(D331:D345,"*No?")</f>
        <v>0</v>
      </c>
      <c r="E347" s="2">
        <f t="shared" si="52"/>
        <v>0</v>
      </c>
      <c r="F347" s="2">
        <f t="shared" si="52"/>
        <v>0</v>
      </c>
    </row>
    <row r="348" spans="1:7" x14ac:dyDescent="0.25">
      <c r="A348" s="2"/>
      <c r="B348" s="18" t="s">
        <v>28</v>
      </c>
      <c r="C348" s="2">
        <f>COUNTIF(C331:C345,"Not?apply")</f>
        <v>3</v>
      </c>
      <c r="D348" s="2">
        <f t="shared" ref="D348:F348" si="53">COUNTIF(D331:D345,"Not?apply")</f>
        <v>0</v>
      </c>
      <c r="E348" s="2">
        <f t="shared" si="53"/>
        <v>0</v>
      </c>
      <c r="F348" s="2">
        <f t="shared" si="53"/>
        <v>0</v>
      </c>
    </row>
    <row r="349" spans="1:7" ht="36" x14ac:dyDescent="0.25">
      <c r="A349" s="10" t="s">
        <v>170</v>
      </c>
      <c r="B349" s="11" t="s">
        <v>16</v>
      </c>
      <c r="C349" s="11" t="s">
        <v>17</v>
      </c>
      <c r="D349" s="11" t="s">
        <v>17</v>
      </c>
      <c r="E349" s="11" t="s">
        <v>17</v>
      </c>
      <c r="F349" s="11" t="s">
        <v>17</v>
      </c>
    </row>
    <row r="350" spans="1:7" x14ac:dyDescent="0.25">
      <c r="A350" s="6"/>
      <c r="B350" s="5" t="str">
        <f>'General Information'!$B$11</f>
        <v>Home</v>
      </c>
      <c r="C350" s="5" t="s">
        <v>20</v>
      </c>
      <c r="D350" s="5"/>
      <c r="E350" s="5"/>
      <c r="F350" s="5"/>
      <c r="G350" s="13" t="s">
        <v>184</v>
      </c>
    </row>
    <row r="351" spans="1:7" ht="47.25" x14ac:dyDescent="0.25">
      <c r="A351" s="6" t="s">
        <v>171</v>
      </c>
      <c r="B351" s="5" t="str">
        <f>'General Information'!$B$12</f>
        <v>Menu</v>
      </c>
      <c r="C351" s="5" t="s">
        <v>20</v>
      </c>
      <c r="D351" s="5"/>
      <c r="E351" s="5"/>
      <c r="F351" s="5"/>
      <c r="G351" s="17" t="s">
        <v>285</v>
      </c>
    </row>
    <row r="352" spans="1:7" x14ac:dyDescent="0.25">
      <c r="A352" s="6"/>
      <c r="B352" s="5" t="str">
        <f>'General Information'!$B$13</f>
        <v>Menu</v>
      </c>
      <c r="C352" s="5" t="s">
        <v>20</v>
      </c>
      <c r="D352" s="5"/>
      <c r="E352" s="5"/>
      <c r="F352" s="5"/>
      <c r="G352" s="53" t="s">
        <v>286</v>
      </c>
    </row>
    <row r="353" spans="1:6" x14ac:dyDescent="0.25">
      <c r="A353" s="6" t="s">
        <v>172</v>
      </c>
      <c r="B353" s="5" t="str">
        <f>'General Information'!$B$14</f>
        <v xml:space="preserve"> </v>
      </c>
      <c r="C353" s="5"/>
      <c r="D353" s="5"/>
      <c r="E353" s="5"/>
      <c r="F353" s="5"/>
    </row>
    <row r="354" spans="1:6" x14ac:dyDescent="0.25">
      <c r="A354" s="6" t="s">
        <v>173</v>
      </c>
      <c r="B354" s="5" t="str">
        <f>'General Information'!$B$15</f>
        <v xml:space="preserve"> </v>
      </c>
      <c r="C354" s="5"/>
      <c r="D354" s="5"/>
      <c r="E354" s="5"/>
      <c r="F354" s="5"/>
    </row>
    <row r="355" spans="1:6" x14ac:dyDescent="0.25">
      <c r="A355" s="6" t="s">
        <v>174</v>
      </c>
      <c r="B355" s="5" t="str">
        <f>'General Information'!$B$16</f>
        <v xml:space="preserve"> </v>
      </c>
      <c r="C355" s="5"/>
      <c r="D355" s="5"/>
      <c r="E355" s="5"/>
      <c r="F355" s="5"/>
    </row>
    <row r="356" spans="1:6" ht="31.5" x14ac:dyDescent="0.25">
      <c r="A356" s="6" t="s">
        <v>175</v>
      </c>
      <c r="B356" s="5" t="str">
        <f>'General Information'!$B$17</f>
        <v xml:space="preserve"> </v>
      </c>
      <c r="C356" s="5"/>
      <c r="D356" s="5"/>
      <c r="E356" s="5"/>
      <c r="F356" s="5"/>
    </row>
    <row r="357" spans="1:6" x14ac:dyDescent="0.25">
      <c r="A357" s="6" t="s">
        <v>176</v>
      </c>
      <c r="B357" s="5" t="str">
        <f>'General Information'!$B$18</f>
        <v xml:space="preserve"> </v>
      </c>
      <c r="C357" s="5"/>
      <c r="D357" s="5"/>
      <c r="E357" s="5"/>
      <c r="F357" s="5"/>
    </row>
    <row r="358" spans="1:6" ht="31.5" x14ac:dyDescent="0.25">
      <c r="A358" s="6" t="s">
        <v>177</v>
      </c>
      <c r="B358" s="5" t="str">
        <f>'General Information'!$B$19</f>
        <v xml:space="preserve"> </v>
      </c>
      <c r="C358" s="5"/>
      <c r="D358" s="5"/>
      <c r="E358" s="5"/>
      <c r="F358" s="5"/>
    </row>
    <row r="359" spans="1:6" x14ac:dyDescent="0.25">
      <c r="A359" s="6"/>
      <c r="B359" s="5" t="str">
        <f>'General Information'!$B$20</f>
        <v xml:space="preserve"> </v>
      </c>
      <c r="C359" s="5"/>
      <c r="D359" s="5"/>
      <c r="E359" s="5"/>
      <c r="F359" s="5"/>
    </row>
    <row r="360" spans="1:6" x14ac:dyDescent="0.25">
      <c r="A360" s="6"/>
      <c r="B360" s="5" t="str">
        <f>'General Information'!$B$21</f>
        <v xml:space="preserve"> </v>
      </c>
      <c r="C360" s="5"/>
      <c r="D360" s="5"/>
      <c r="E360" s="5"/>
      <c r="F360" s="5"/>
    </row>
    <row r="361" spans="1:6" x14ac:dyDescent="0.25">
      <c r="A361" s="6"/>
      <c r="B361" s="5" t="str">
        <f>'General Information'!$B$22</f>
        <v xml:space="preserve"> </v>
      </c>
      <c r="C361" s="5"/>
      <c r="D361" s="5"/>
      <c r="E361" s="5"/>
      <c r="F361" s="5"/>
    </row>
    <row r="362" spans="1:6" x14ac:dyDescent="0.25">
      <c r="A362" s="6"/>
      <c r="B362" s="5" t="str">
        <f>'General Information'!$B$23</f>
        <v xml:space="preserve"> </v>
      </c>
      <c r="C362" s="5"/>
      <c r="D362" s="5"/>
      <c r="E362" s="5"/>
      <c r="F362" s="5"/>
    </row>
    <row r="363" spans="1:6" x14ac:dyDescent="0.25">
      <c r="A363" s="6"/>
      <c r="B363" s="5" t="str">
        <f>'General Information'!$B$24</f>
        <v xml:space="preserve"> </v>
      </c>
      <c r="C363" s="5"/>
      <c r="D363" s="5"/>
      <c r="E363" s="5"/>
      <c r="F363" s="5"/>
    </row>
    <row r="364" spans="1:6" x14ac:dyDescent="0.25">
      <c r="A364" s="12"/>
      <c r="B364" s="5" t="str">
        <f>'General Information'!$B$25</f>
        <v xml:space="preserve"> </v>
      </c>
      <c r="C364" s="5"/>
      <c r="D364" s="5"/>
      <c r="E364" s="5"/>
      <c r="F364" s="5"/>
    </row>
    <row r="365" spans="1:6" x14ac:dyDescent="0.25">
      <c r="A365" s="13" t="s">
        <v>30</v>
      </c>
      <c r="B365" s="18" t="s">
        <v>17</v>
      </c>
      <c r="C365" s="2">
        <f>COUNTIF(C350:C364,"*Yes*")</f>
        <v>0</v>
      </c>
      <c r="D365" s="2">
        <f t="shared" ref="D365:F365" si="54">COUNTIF(D350:D364,"*Yes*")</f>
        <v>0</v>
      </c>
      <c r="E365" s="2">
        <f t="shared" si="54"/>
        <v>0</v>
      </c>
      <c r="F365" s="2">
        <f t="shared" si="54"/>
        <v>0</v>
      </c>
    </row>
    <row r="366" spans="1:6" x14ac:dyDescent="0.25">
      <c r="A366" s="2"/>
      <c r="B366" s="18" t="s">
        <v>27</v>
      </c>
      <c r="C366" s="2">
        <f>COUNTIF(C350:C364,"*No?")</f>
        <v>0</v>
      </c>
      <c r="D366" s="2">
        <f t="shared" ref="D366:F366" si="55">COUNTIF(D350:D364,"*No?")</f>
        <v>0</v>
      </c>
      <c r="E366" s="2">
        <f t="shared" si="55"/>
        <v>0</v>
      </c>
      <c r="F366" s="2">
        <f t="shared" si="55"/>
        <v>0</v>
      </c>
    </row>
    <row r="367" spans="1:6" x14ac:dyDescent="0.25">
      <c r="A367" s="2"/>
      <c r="B367" s="18" t="s">
        <v>28</v>
      </c>
      <c r="C367" s="2">
        <f>COUNTIF(C350:C364,"Not?apply")</f>
        <v>3</v>
      </c>
      <c r="D367" s="2">
        <f t="shared" ref="D367:F367" si="56">COUNTIF(D350:D364,"Not?apply")</f>
        <v>0</v>
      </c>
      <c r="E367" s="2">
        <f t="shared" si="56"/>
        <v>0</v>
      </c>
      <c r="F367" s="2">
        <f t="shared" si="56"/>
        <v>0</v>
      </c>
    </row>
    <row r="368" spans="1:6" ht="18" x14ac:dyDescent="0.25">
      <c r="A368" s="10" t="s">
        <v>178</v>
      </c>
      <c r="B368" s="11" t="s">
        <v>16</v>
      </c>
      <c r="C368" s="11" t="s">
        <v>17</v>
      </c>
      <c r="D368" s="11" t="s">
        <v>17</v>
      </c>
      <c r="E368" s="11" t="s">
        <v>17</v>
      </c>
      <c r="F368" s="11" t="s">
        <v>17</v>
      </c>
    </row>
    <row r="369" spans="1:7" x14ac:dyDescent="0.25">
      <c r="A369" s="6"/>
      <c r="B369" s="5" t="str">
        <f>'General Information'!$B$11</f>
        <v>Home</v>
      </c>
      <c r="C369" s="5" t="s">
        <v>20</v>
      </c>
      <c r="D369" s="5"/>
      <c r="E369" s="5"/>
      <c r="F369" s="5"/>
      <c r="G369" s="13" t="s">
        <v>184</v>
      </c>
    </row>
    <row r="370" spans="1:7" ht="47.25" x14ac:dyDescent="0.25">
      <c r="A370" s="6" t="s">
        <v>179</v>
      </c>
      <c r="B370" s="5" t="str">
        <f>'General Information'!$B$12</f>
        <v>Menu</v>
      </c>
      <c r="C370" s="5" t="s">
        <v>20</v>
      </c>
      <c r="D370" s="5"/>
      <c r="E370" s="5"/>
      <c r="F370" s="5"/>
      <c r="G370" s="17" t="s">
        <v>287</v>
      </c>
    </row>
    <row r="371" spans="1:7" x14ac:dyDescent="0.25">
      <c r="A371" s="6"/>
      <c r="B371" s="5" t="str">
        <f>'General Information'!$B$13</f>
        <v>Menu</v>
      </c>
      <c r="C371" s="5" t="s">
        <v>20</v>
      </c>
      <c r="D371" s="5"/>
      <c r="E371" s="5"/>
      <c r="F371" s="5"/>
      <c r="G371" s="53" t="s">
        <v>288</v>
      </c>
    </row>
    <row r="372" spans="1:7" x14ac:dyDescent="0.25">
      <c r="A372" s="6"/>
      <c r="B372" s="5" t="str">
        <f>'General Information'!$B$14</f>
        <v xml:space="preserve"> </v>
      </c>
      <c r="C372" s="5"/>
      <c r="D372" s="5"/>
      <c r="E372" s="5"/>
      <c r="F372" s="5"/>
      <c r="G372" s="53" t="s">
        <v>289</v>
      </c>
    </row>
    <row r="373" spans="1:7" x14ac:dyDescent="0.25">
      <c r="A373" s="6"/>
      <c r="B373" s="5" t="str">
        <f>'General Information'!$B$15</f>
        <v xml:space="preserve"> </v>
      </c>
      <c r="C373" s="5"/>
      <c r="D373" s="5"/>
      <c r="E373" s="5"/>
      <c r="F373" s="5"/>
    </row>
    <row r="374" spans="1:7" x14ac:dyDescent="0.25">
      <c r="A374" s="6"/>
      <c r="B374" s="5" t="str">
        <f>'General Information'!$B$16</f>
        <v xml:space="preserve"> </v>
      </c>
      <c r="C374" s="5"/>
      <c r="D374" s="5"/>
      <c r="E374" s="5"/>
      <c r="F374" s="5"/>
    </row>
    <row r="375" spans="1:7" x14ac:dyDescent="0.25">
      <c r="A375" s="6"/>
      <c r="B375" s="5" t="str">
        <f>'General Information'!$B$17</f>
        <v xml:space="preserve"> </v>
      </c>
      <c r="C375" s="5"/>
      <c r="D375" s="5"/>
      <c r="E375" s="5"/>
      <c r="F375" s="5"/>
    </row>
    <row r="376" spans="1:7" x14ac:dyDescent="0.25">
      <c r="A376" s="6"/>
      <c r="B376" s="5" t="str">
        <f>'General Information'!$B$18</f>
        <v xml:space="preserve"> </v>
      </c>
      <c r="C376" s="5"/>
      <c r="D376" s="5"/>
      <c r="E376" s="5"/>
      <c r="F376" s="5"/>
    </row>
    <row r="377" spans="1:7" x14ac:dyDescent="0.25">
      <c r="A377" s="6"/>
      <c r="B377" s="5" t="str">
        <f>'General Information'!$B$19</f>
        <v xml:space="preserve"> </v>
      </c>
      <c r="C377" s="5"/>
      <c r="D377" s="5"/>
      <c r="E377" s="5"/>
      <c r="F377" s="5"/>
    </row>
    <row r="378" spans="1:7" x14ac:dyDescent="0.25">
      <c r="A378" s="6"/>
      <c r="B378" s="5" t="str">
        <f>'General Information'!$B$20</f>
        <v xml:space="preserve"> </v>
      </c>
      <c r="C378" s="5"/>
      <c r="D378" s="5"/>
      <c r="E378" s="5"/>
      <c r="F378" s="5"/>
    </row>
    <row r="379" spans="1:7" x14ac:dyDescent="0.25">
      <c r="A379" s="6"/>
      <c r="B379" s="5" t="str">
        <f>'General Information'!$B$21</f>
        <v xml:space="preserve"> </v>
      </c>
      <c r="C379" s="5"/>
      <c r="D379" s="5"/>
      <c r="E379" s="5"/>
      <c r="F379" s="5"/>
    </row>
    <row r="380" spans="1:7" x14ac:dyDescent="0.25">
      <c r="A380" s="6"/>
      <c r="B380" s="5" t="str">
        <f>'General Information'!$B$22</f>
        <v xml:space="preserve"> </v>
      </c>
      <c r="C380" s="5"/>
      <c r="D380" s="5"/>
      <c r="E380" s="5"/>
      <c r="F380" s="5"/>
    </row>
    <row r="381" spans="1:7" x14ac:dyDescent="0.25">
      <c r="A381" s="6"/>
      <c r="B381" s="5" t="str">
        <f>'General Information'!$B$23</f>
        <v xml:space="preserve"> </v>
      </c>
      <c r="C381" s="5"/>
      <c r="D381" s="5"/>
      <c r="E381" s="5"/>
      <c r="F381" s="5"/>
    </row>
    <row r="382" spans="1:7" x14ac:dyDescent="0.25">
      <c r="A382" s="6"/>
      <c r="B382" s="5" t="str">
        <f>'General Information'!$B$24</f>
        <v xml:space="preserve"> </v>
      </c>
      <c r="C382" s="5"/>
      <c r="D382" s="5"/>
      <c r="E382" s="5"/>
      <c r="F382" s="5"/>
    </row>
    <row r="383" spans="1:7" x14ac:dyDescent="0.25">
      <c r="A383" s="12"/>
      <c r="B383" s="5" t="str">
        <f>'General Information'!$B$25</f>
        <v xml:space="preserve"> </v>
      </c>
      <c r="C383" s="5"/>
      <c r="D383" s="5"/>
      <c r="E383" s="5"/>
      <c r="F383" s="5"/>
    </row>
    <row r="384" spans="1:7" x14ac:dyDescent="0.25">
      <c r="A384" s="13" t="s">
        <v>30</v>
      </c>
      <c r="B384" s="18" t="s">
        <v>17</v>
      </c>
      <c r="C384" s="2">
        <f>COUNTIF(C369:C383,"*Yes*")</f>
        <v>0</v>
      </c>
      <c r="D384" s="2">
        <f t="shared" ref="D384:F384" si="57">COUNTIF(D369:D383,"*Yes*")</f>
        <v>0</v>
      </c>
      <c r="E384" s="2">
        <f t="shared" si="57"/>
        <v>0</v>
      </c>
      <c r="F384" s="2">
        <f t="shared" si="57"/>
        <v>0</v>
      </c>
    </row>
    <row r="385" spans="1:6" x14ac:dyDescent="0.25">
      <c r="A385" s="2"/>
      <c r="B385" s="18" t="s">
        <v>27</v>
      </c>
      <c r="C385" s="2">
        <f>COUNTIF(C369:C383,"*No?")</f>
        <v>0</v>
      </c>
      <c r="D385" s="2">
        <f t="shared" ref="D385:F385" si="58">COUNTIF(D369:D383,"*No?")</f>
        <v>0</v>
      </c>
      <c r="E385" s="2">
        <f t="shared" si="58"/>
        <v>0</v>
      </c>
      <c r="F385" s="2">
        <f t="shared" si="58"/>
        <v>0</v>
      </c>
    </row>
    <row r="386" spans="1:6" x14ac:dyDescent="0.25">
      <c r="A386" s="2"/>
      <c r="B386" s="18" t="s">
        <v>28</v>
      </c>
      <c r="C386" s="2">
        <f>COUNTIF(C369:C383,"Not?apply")</f>
        <v>3</v>
      </c>
      <c r="D386" s="2">
        <f t="shared" ref="D386:F386" si="59">COUNTIF(D369:D383,"Not?apply")</f>
        <v>0</v>
      </c>
      <c r="E386" s="2">
        <f t="shared" si="59"/>
        <v>0</v>
      </c>
      <c r="F386" s="2">
        <f t="shared" si="59"/>
        <v>0</v>
      </c>
    </row>
  </sheetData>
  <sheetProtection algorithmName="SHA-512" hashValue="7gbQ1dDbGa3uGo5gOQSFVNfojnEg3YDhUgTU1yTI0EIydSWiMpHv68WnAnxOSOhh0VFlivikRoeUUHiFe8xlhQ==" saltValue="T20GQgOMqFbrl6zti3oPAw==" spinCount="100000" sheet="1" objects="1" scenarios="1"/>
  <conditionalFormatting sqref="C8:F22 C26:F41 C45:F60 C64:F79 C83:F98 C102:F117 C121:F136 C140:F155 C159:F174 C178:F193 C197:F212 C216:F231 C235:F250 C254:F269 C273:F288 C292:F307 C311:F326 C330:F345 C349:F364 C368:F383">
    <cfRule type="containsText" dxfId="80" priority="61" operator="containsText" text="apply">
      <formula>NOT(ISERROR(SEARCH("apply",C8)))</formula>
    </cfRule>
    <cfRule type="containsText" dxfId="79" priority="62" operator="containsText" text="No">
      <formula>NOT(ISERROR(SEARCH("No",C8)))</formula>
    </cfRule>
    <cfRule type="containsText" dxfId="78" priority="63" operator="containsText" text="Yes">
      <formula>NOT(ISERROR(SEARCH("Yes",C8)))</formula>
    </cfRule>
  </conditionalFormatting>
  <conditionalFormatting sqref="C23:F25">
    <cfRule type="containsText" dxfId="77" priority="59" operator="containsText" text="No">
      <formula>NOT(ISERROR(SEARCH("No",C23)))</formula>
    </cfRule>
    <cfRule type="containsText" dxfId="76" priority="60" operator="containsText" text="Yes">
      <formula>NOT(ISERROR(SEARCH("Yes",C23)))</formula>
    </cfRule>
  </conditionalFormatting>
  <conditionalFormatting sqref="C23:F25">
    <cfRule type="containsText" dxfId="75" priority="58" operator="containsText" text="apply">
      <formula>NOT(ISERROR(SEARCH("apply",C23)))</formula>
    </cfRule>
  </conditionalFormatting>
  <conditionalFormatting sqref="C42:F44">
    <cfRule type="containsText" dxfId="74" priority="56" operator="containsText" text="No">
      <formula>NOT(ISERROR(SEARCH("No",C42)))</formula>
    </cfRule>
    <cfRule type="containsText" dxfId="73" priority="57" operator="containsText" text="Yes">
      <formula>NOT(ISERROR(SEARCH("Yes",C42)))</formula>
    </cfRule>
  </conditionalFormatting>
  <conditionalFormatting sqref="C42:F44">
    <cfRule type="containsText" dxfId="72" priority="55" operator="containsText" text="apply">
      <formula>NOT(ISERROR(SEARCH("apply",C42)))</formula>
    </cfRule>
  </conditionalFormatting>
  <conditionalFormatting sqref="C61:F63">
    <cfRule type="containsText" dxfId="71" priority="53" operator="containsText" text="No">
      <formula>NOT(ISERROR(SEARCH("No",C61)))</formula>
    </cfRule>
    <cfRule type="containsText" dxfId="70" priority="54" operator="containsText" text="Yes">
      <formula>NOT(ISERROR(SEARCH("Yes",C61)))</formula>
    </cfRule>
  </conditionalFormatting>
  <conditionalFormatting sqref="C61:F63">
    <cfRule type="containsText" dxfId="69" priority="52" operator="containsText" text="apply">
      <formula>NOT(ISERROR(SEARCH("apply",C61)))</formula>
    </cfRule>
  </conditionalFormatting>
  <conditionalFormatting sqref="C80:F82">
    <cfRule type="containsText" dxfId="68" priority="50" operator="containsText" text="No">
      <formula>NOT(ISERROR(SEARCH("No",C80)))</formula>
    </cfRule>
    <cfRule type="containsText" dxfId="67" priority="51" operator="containsText" text="Yes">
      <formula>NOT(ISERROR(SEARCH("Yes",C80)))</formula>
    </cfRule>
  </conditionalFormatting>
  <conditionalFormatting sqref="C80:F82">
    <cfRule type="containsText" dxfId="66" priority="49" operator="containsText" text="apply">
      <formula>NOT(ISERROR(SEARCH("apply",C80)))</formula>
    </cfRule>
  </conditionalFormatting>
  <conditionalFormatting sqref="C99:F101">
    <cfRule type="containsText" dxfId="65" priority="47" operator="containsText" text="No">
      <formula>NOT(ISERROR(SEARCH("No",C99)))</formula>
    </cfRule>
    <cfRule type="containsText" dxfId="64" priority="48" operator="containsText" text="Yes">
      <formula>NOT(ISERROR(SEARCH("Yes",C99)))</formula>
    </cfRule>
  </conditionalFormatting>
  <conditionalFormatting sqref="C99:F101">
    <cfRule type="containsText" dxfId="63" priority="46" operator="containsText" text="apply">
      <formula>NOT(ISERROR(SEARCH("apply",C99)))</formula>
    </cfRule>
  </conditionalFormatting>
  <conditionalFormatting sqref="C118:F120">
    <cfRule type="containsText" dxfId="62" priority="44" operator="containsText" text="No">
      <formula>NOT(ISERROR(SEARCH("No",C118)))</formula>
    </cfRule>
    <cfRule type="containsText" dxfId="61" priority="45" operator="containsText" text="Yes">
      <formula>NOT(ISERROR(SEARCH("Yes",C118)))</formula>
    </cfRule>
  </conditionalFormatting>
  <conditionalFormatting sqref="C118:F120">
    <cfRule type="containsText" dxfId="60" priority="43" operator="containsText" text="apply">
      <formula>NOT(ISERROR(SEARCH("apply",C118)))</formula>
    </cfRule>
  </conditionalFormatting>
  <conditionalFormatting sqref="C137:F139">
    <cfRule type="containsText" dxfId="59" priority="41" operator="containsText" text="No">
      <formula>NOT(ISERROR(SEARCH("No",C137)))</formula>
    </cfRule>
    <cfRule type="containsText" dxfId="58" priority="42" operator="containsText" text="Yes">
      <formula>NOT(ISERROR(SEARCH("Yes",C137)))</formula>
    </cfRule>
  </conditionalFormatting>
  <conditionalFormatting sqref="C137:F139">
    <cfRule type="containsText" dxfId="57" priority="40" operator="containsText" text="apply">
      <formula>NOT(ISERROR(SEARCH("apply",C137)))</formula>
    </cfRule>
  </conditionalFormatting>
  <conditionalFormatting sqref="C156:F158">
    <cfRule type="containsText" dxfId="56" priority="38" operator="containsText" text="No">
      <formula>NOT(ISERROR(SEARCH("No",C156)))</formula>
    </cfRule>
    <cfRule type="containsText" dxfId="55" priority="39" operator="containsText" text="Yes">
      <formula>NOT(ISERROR(SEARCH("Yes",C156)))</formula>
    </cfRule>
  </conditionalFormatting>
  <conditionalFormatting sqref="C156:F158">
    <cfRule type="containsText" dxfId="54" priority="37" operator="containsText" text="apply">
      <formula>NOT(ISERROR(SEARCH("apply",C156)))</formula>
    </cfRule>
  </conditionalFormatting>
  <conditionalFormatting sqref="C175:F177">
    <cfRule type="containsText" dxfId="53" priority="35" operator="containsText" text="No">
      <formula>NOT(ISERROR(SEARCH("No",C175)))</formula>
    </cfRule>
    <cfRule type="containsText" dxfId="52" priority="36" operator="containsText" text="Yes">
      <formula>NOT(ISERROR(SEARCH("Yes",C175)))</formula>
    </cfRule>
  </conditionalFormatting>
  <conditionalFormatting sqref="C175:F177">
    <cfRule type="containsText" dxfId="51" priority="34" operator="containsText" text="apply">
      <formula>NOT(ISERROR(SEARCH("apply",C175)))</formula>
    </cfRule>
  </conditionalFormatting>
  <conditionalFormatting sqref="C194:F196">
    <cfRule type="containsText" dxfId="50" priority="32" operator="containsText" text="No">
      <formula>NOT(ISERROR(SEARCH("No",C194)))</formula>
    </cfRule>
    <cfRule type="containsText" dxfId="49" priority="33" operator="containsText" text="Yes">
      <formula>NOT(ISERROR(SEARCH("Yes",C194)))</formula>
    </cfRule>
  </conditionalFormatting>
  <conditionalFormatting sqref="C194:F196">
    <cfRule type="containsText" dxfId="48" priority="31" operator="containsText" text="apply">
      <formula>NOT(ISERROR(SEARCH("apply",C194)))</formula>
    </cfRule>
  </conditionalFormatting>
  <conditionalFormatting sqref="C213:F215">
    <cfRule type="containsText" dxfId="47" priority="29" operator="containsText" text="No">
      <formula>NOT(ISERROR(SEARCH("No",C213)))</formula>
    </cfRule>
    <cfRule type="containsText" dxfId="46" priority="30" operator="containsText" text="Yes">
      <formula>NOT(ISERROR(SEARCH("Yes",C213)))</formula>
    </cfRule>
  </conditionalFormatting>
  <conditionalFormatting sqref="C213:F215">
    <cfRule type="containsText" dxfId="45" priority="28" operator="containsText" text="apply">
      <formula>NOT(ISERROR(SEARCH("apply",C213)))</formula>
    </cfRule>
  </conditionalFormatting>
  <conditionalFormatting sqref="C232:F234">
    <cfRule type="containsText" dxfId="44" priority="26" operator="containsText" text="No">
      <formula>NOT(ISERROR(SEARCH("No",C232)))</formula>
    </cfRule>
    <cfRule type="containsText" dxfId="43" priority="27" operator="containsText" text="Yes">
      <formula>NOT(ISERROR(SEARCH("Yes",C232)))</formula>
    </cfRule>
  </conditionalFormatting>
  <conditionalFormatting sqref="C232:F234">
    <cfRule type="containsText" dxfId="42" priority="25" operator="containsText" text="apply">
      <formula>NOT(ISERROR(SEARCH("apply",C232)))</formula>
    </cfRule>
  </conditionalFormatting>
  <conditionalFormatting sqref="C251:F253">
    <cfRule type="containsText" dxfId="41" priority="23" operator="containsText" text="No">
      <formula>NOT(ISERROR(SEARCH("No",C251)))</formula>
    </cfRule>
    <cfRule type="containsText" dxfId="40" priority="24" operator="containsText" text="Yes">
      <formula>NOT(ISERROR(SEARCH("Yes",C251)))</formula>
    </cfRule>
  </conditionalFormatting>
  <conditionalFormatting sqref="C251:F253">
    <cfRule type="containsText" dxfId="39" priority="22" operator="containsText" text="apply">
      <formula>NOT(ISERROR(SEARCH("apply",C251)))</formula>
    </cfRule>
  </conditionalFormatting>
  <conditionalFormatting sqref="C270:F272">
    <cfRule type="containsText" dxfId="38" priority="20" operator="containsText" text="No">
      <formula>NOT(ISERROR(SEARCH("No",C270)))</formula>
    </cfRule>
    <cfRule type="containsText" dxfId="37" priority="21" operator="containsText" text="Yes">
      <formula>NOT(ISERROR(SEARCH("Yes",C270)))</formula>
    </cfRule>
  </conditionalFormatting>
  <conditionalFormatting sqref="C270:F272">
    <cfRule type="containsText" dxfId="36" priority="19" operator="containsText" text="apply">
      <formula>NOT(ISERROR(SEARCH("apply",C270)))</formula>
    </cfRule>
  </conditionalFormatting>
  <conditionalFormatting sqref="C289:F291">
    <cfRule type="containsText" dxfId="35" priority="17" operator="containsText" text="No">
      <formula>NOT(ISERROR(SEARCH("No",C289)))</formula>
    </cfRule>
    <cfRule type="containsText" dxfId="34" priority="18" operator="containsText" text="Yes">
      <formula>NOT(ISERROR(SEARCH("Yes",C289)))</formula>
    </cfRule>
  </conditionalFormatting>
  <conditionalFormatting sqref="C289:F291">
    <cfRule type="containsText" dxfId="33" priority="16" operator="containsText" text="apply">
      <formula>NOT(ISERROR(SEARCH("apply",C289)))</formula>
    </cfRule>
  </conditionalFormatting>
  <conditionalFormatting sqref="C308:F310">
    <cfRule type="containsText" dxfId="32" priority="14" operator="containsText" text="No">
      <formula>NOT(ISERROR(SEARCH("No",C308)))</formula>
    </cfRule>
    <cfRule type="containsText" dxfId="31" priority="15" operator="containsText" text="Yes">
      <formula>NOT(ISERROR(SEARCH("Yes",C308)))</formula>
    </cfRule>
  </conditionalFormatting>
  <conditionalFormatting sqref="C308:F310">
    <cfRule type="containsText" dxfId="30" priority="13" operator="containsText" text="apply">
      <formula>NOT(ISERROR(SEARCH("apply",C308)))</formula>
    </cfRule>
  </conditionalFormatting>
  <conditionalFormatting sqref="C327:F329">
    <cfRule type="containsText" dxfId="29" priority="11" operator="containsText" text="No">
      <formula>NOT(ISERROR(SEARCH("No",C327)))</formula>
    </cfRule>
    <cfRule type="containsText" dxfId="28" priority="12" operator="containsText" text="Yes">
      <formula>NOT(ISERROR(SEARCH("Yes",C327)))</formula>
    </cfRule>
  </conditionalFormatting>
  <conditionalFormatting sqref="C327:F329">
    <cfRule type="containsText" dxfId="27" priority="10" operator="containsText" text="apply">
      <formula>NOT(ISERROR(SEARCH("apply",C327)))</formula>
    </cfRule>
  </conditionalFormatting>
  <conditionalFormatting sqref="C346:F348">
    <cfRule type="containsText" dxfId="26" priority="8" operator="containsText" text="No">
      <formula>NOT(ISERROR(SEARCH("No",C346)))</formula>
    </cfRule>
    <cfRule type="containsText" dxfId="25" priority="9" operator="containsText" text="Yes">
      <formula>NOT(ISERROR(SEARCH("Yes",C346)))</formula>
    </cfRule>
  </conditionalFormatting>
  <conditionalFormatting sqref="C346:F348">
    <cfRule type="containsText" dxfId="24" priority="7" operator="containsText" text="apply">
      <formula>NOT(ISERROR(SEARCH("apply",C346)))</formula>
    </cfRule>
  </conditionalFormatting>
  <conditionalFormatting sqref="C365:F367">
    <cfRule type="containsText" dxfId="23" priority="5" operator="containsText" text="No">
      <formula>NOT(ISERROR(SEARCH("No",C365)))</formula>
    </cfRule>
    <cfRule type="containsText" dxfId="22" priority="6" operator="containsText" text="Yes">
      <formula>NOT(ISERROR(SEARCH("Yes",C365)))</formula>
    </cfRule>
  </conditionalFormatting>
  <conditionalFormatting sqref="C365:F367">
    <cfRule type="containsText" dxfId="21" priority="4" operator="containsText" text="apply">
      <formula>NOT(ISERROR(SEARCH("apply",C365)))</formula>
    </cfRule>
  </conditionalFormatting>
  <conditionalFormatting sqref="C384:F386">
    <cfRule type="containsText" dxfId="20" priority="2" operator="containsText" text="No">
      <formula>NOT(ISERROR(SEARCH("No",C384)))</formula>
    </cfRule>
    <cfRule type="containsText" dxfId="19" priority="3" operator="containsText" text="Yes">
      <formula>NOT(ISERROR(SEARCH("Yes",C384)))</formula>
    </cfRule>
  </conditionalFormatting>
  <conditionalFormatting sqref="C384:F386">
    <cfRule type="containsText" dxfId="18" priority="1" operator="containsText" text="apply">
      <formula>NOT(ISERROR(SEARCH("apply",C384)))</formula>
    </cfRule>
  </conditionalFormatting>
  <dataValidations count="1">
    <dataValidation type="list" showInputMessage="1" showErrorMessage="1" sqref="C8:F22 C27:F41 C46:F60 C65:F79 C84:F98 C103:F117 C122:F136 C141:F155 C160:F174 C179:F193 C198:F212 C217:F231 C236:F250 C255:F269 C274:F288 C293:F307 C312:F326 C331:F345 C350:F364 C369:F383" xr:uid="{00000000-0002-0000-0200-000000000000}">
      <formula1>$D$1:$D$4</formula1>
    </dataValidation>
  </dataValidations>
  <hyperlinks>
    <hyperlink ref="B5" r:id="rId1" display="http://bcip-nrcan.s-t.mx/" xr:uid="{00000000-0004-0000-0200-000000000000}"/>
  </hyperlinks>
  <pageMargins left="0.75" right="0.75" top="1" bottom="1" header="0.5" footer="0.5"/>
  <pageSetup orientation="portrait" horizontalDpi="4294967292" verticalDpi="4294967292"/>
  <ignoredErrors>
    <ignoredError sqref="C24:F25 C43:F44 C62:F63 C81:F82 C100:F101 C119:F120 C138:F139 C157:F158 C176:F177 C195:F196 C214:F215 C233:F234 C252:F253 C271:F272 C290:F291 C309:F310 C328:F329 C347:F348 C366:F367 C385:F386 C384:F384 C365:F365 C346:F346 C327:F327 C308:F308 C289:F289 C270:F270 C251:F251 C232:F232 C213:F213 C194:F194 C175:F175 C156:F156 C137:F137 C118:F118 C99:F99 C80:F80 C61:F61 C42:F42 C23:F23" emptyCellReference="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1"/>
  <sheetViews>
    <sheetView topLeftCell="F1" workbookViewId="0">
      <selection activeCell="L7" sqref="L7"/>
    </sheetView>
  </sheetViews>
  <sheetFormatPr baseColWidth="10" defaultColWidth="0" defaultRowHeight="15.75" zeroHeight="1" x14ac:dyDescent="0.25"/>
  <cols>
    <col min="1" max="1" width="72.375" style="3" customWidth="1"/>
    <col min="2" max="2" width="45.875" style="3" customWidth="1"/>
    <col min="3" max="3" width="23.875" style="3" customWidth="1"/>
    <col min="4" max="4" width="24.375" style="3" customWidth="1"/>
    <col min="5" max="5" width="21.125" style="3" customWidth="1"/>
    <col min="6" max="8" width="16" style="3" customWidth="1"/>
    <col min="9" max="12" width="16.875" style="3" customWidth="1"/>
    <col min="13" max="13" width="18.625" style="3" customWidth="1"/>
    <col min="14" max="14" width="10.875" style="3" customWidth="1"/>
    <col min="15" max="16384" width="10.875" style="3" hidden="1"/>
  </cols>
  <sheetData>
    <row r="1" spans="1:13" ht="77.099999999999994" customHeight="1" x14ac:dyDescent="0.25">
      <c r="A1" s="22" t="s">
        <v>0</v>
      </c>
      <c r="B1" s="2"/>
      <c r="C1" s="18"/>
    </row>
    <row r="2" spans="1:13" x14ac:dyDescent="0.25">
      <c r="A2" s="7" t="str">
        <f>'General Information'!A2</f>
        <v>WCAG 2.0 compliance levels A &amp; AA</v>
      </c>
      <c r="B2" s="2"/>
      <c r="C2" s="20" t="s">
        <v>1</v>
      </c>
    </row>
    <row r="3" spans="1:13" x14ac:dyDescent="0.25">
      <c r="A3" s="11" t="s">
        <v>3</v>
      </c>
      <c r="B3" s="5" t="str">
        <f>'General Information'!B3</f>
        <v>La Veinte Cantina</v>
      </c>
      <c r="C3" s="18" t="s">
        <v>1</v>
      </c>
    </row>
    <row r="4" spans="1:13" x14ac:dyDescent="0.25">
      <c r="A4" s="11" t="s">
        <v>2</v>
      </c>
      <c r="B4" s="41" t="str">
        <f>'General Information'!B5</f>
        <v>http://cantinala20.com/</v>
      </c>
    </row>
    <row r="5" spans="1:13" ht="26.1" customHeight="1" x14ac:dyDescent="0.25">
      <c r="A5" s="9" t="s">
        <v>4</v>
      </c>
      <c r="B5" s="9" t="str">
        <f>'General Information'!B4</f>
        <v>12/30/2018</v>
      </c>
      <c r="I5" s="73" t="s">
        <v>1</v>
      </c>
      <c r="J5" s="73"/>
      <c r="L5" s="73" t="s">
        <v>1</v>
      </c>
      <c r="M5" s="73"/>
    </row>
    <row r="6" spans="1:13" ht="48" customHeight="1" x14ac:dyDescent="0.25">
      <c r="A6" s="31" t="s">
        <v>16</v>
      </c>
      <c r="B6" s="32" t="s">
        <v>185</v>
      </c>
      <c r="C6" s="33" t="s">
        <v>186</v>
      </c>
      <c r="D6" s="33" t="s">
        <v>187</v>
      </c>
      <c r="E6" s="34" t="s">
        <v>188</v>
      </c>
      <c r="F6" s="34" t="s">
        <v>189</v>
      </c>
      <c r="G6" s="34" t="s">
        <v>190</v>
      </c>
      <c r="H6" s="25" t="s">
        <v>193</v>
      </c>
      <c r="I6" s="25" t="s">
        <v>195</v>
      </c>
      <c r="J6" s="25" t="s">
        <v>196</v>
      </c>
      <c r="K6" s="28" t="s">
        <v>194</v>
      </c>
      <c r="L6" s="28" t="s">
        <v>197</v>
      </c>
      <c r="M6" s="28" t="s">
        <v>198</v>
      </c>
    </row>
    <row r="7" spans="1:13" x14ac:dyDescent="0.25">
      <c r="A7" s="23" t="str">
        <f>'General Information'!B11</f>
        <v>Home</v>
      </c>
      <c r="B7" s="35">
        <f>COUNTIF('Compliance level A'!C8,"Yes")+COUNTIF('Compliance level A'!C27,"Yes")+COUNTIF('Compliance level A'!C46,"Yes")+COUNTIF('Compliance level A'!C65,"Yes")+COUNTIF('Compliance level A'!C84,"Yes")+COUNTIF('Compliance level A'!C103,"Yes")+COUNTIF('Compliance level A'!C122,"Yes")+COUNTIF('Compliance level A'!C141,"Yes")+COUNTIF('Compliance level A'!C160,"Yes")+COUNTIF('Compliance level A'!C179,"Yes")+COUNTIF('Compliance level A'!C198,"Yes")+COUNTIF('Compliance level A'!C217,"Yes")+COUNTIF('Compliance level A'!C236,"Yes")+COUNTIF('Compliance level A'!C255,"Yes")+COUNTIF('Compliance level A'!C274,"Yes")+COUNTIF('Compliance level A'!C293,"Yes")+COUNTIF('Compliance level A'!C312,"Yes")+COUNTIF('Compliance level A'!C331,"Yes")+COUNTIF('Compliance level A'!C350,"Yes")+COUNTIF('Compliance level A'!C369,"Yes")+COUNTIF('Compliance level A'!C388,"Yes")+COUNTIF('Compliance level A'!C407,"Yes")+COUNTIF('Compliance level A'!C426,"Yes")+COUNTIF('Compliance level A'!C445,"Yes")+COUNTIF('Compliance level A'!C464,"Yes")+COUNTIF('Compliance level A'!C483,"Yes")+COUNTIF('Compliance level A'!C502,"Yes")+COUNTIF('Compliance level A'!C521,"Yes")+COUNTIF('Compliance level A'!C540,"Yes")</f>
        <v>9</v>
      </c>
      <c r="C7" s="35">
        <f>COUNTIF('Compliance level A'!C8,"*No?")+COUNTIF('Compliance level A'!C27,"*No?")+COUNTIF('Compliance level A'!C46,"*No?")+COUNTIF('Compliance level A'!C65,"*No?")+COUNTIF('Compliance level A'!C84,"*No?")+COUNTIF('Compliance level A'!C103,"*No?")+COUNTIF('Compliance level A'!C122,"*No?")+COUNTIF('Compliance level A'!C141,"*No?")+COUNTIF('Compliance level A'!C160,"*No?")+COUNTIF('Compliance level A'!C179,"*No?")+COUNTIF('Compliance level A'!C198,"*No?")+COUNTIF('Compliance level A'!C217,"*No?")+COUNTIF('Compliance level A'!C236,"*No?")+COUNTIF('Compliance level A'!C255,"*No?")+COUNTIF('Compliance level A'!C274,"*No?")+COUNTIF('Compliance level A'!C293,"*No?")+COUNTIF('Compliance level A'!C312,"*No?")+COUNTIF('Compliance level A'!C331,"*No?")+COUNTIF('Compliance level A'!C350,"*No?")+COUNTIF('Compliance level A'!C369,"*No?")+COUNTIF('Compliance level A'!C388,"*No?")+COUNTIF('Compliance level A'!C407,"*No?")+COUNTIF('Compliance level A'!C426,"*No?")+COUNTIF('Compliance level A'!C445,"*No?")+COUNTIF('Compliance level A'!C464,"*No?")+COUNTIF('Compliance level A'!C483,"*No?")+COUNTIF('Compliance level A'!C502,"*No?")+COUNTIF('Compliance level A'!C521,"*No?")+COUNTIF('Compliance level A'!C540,"*No?")</f>
        <v>1</v>
      </c>
      <c r="D7" s="35">
        <f>COUNTIF('Compliance level A'!C8,"Not?Apply")+COUNTIF('Compliance level A'!C27,"Not?Apply")+COUNTIF('Compliance level A'!C46,"Not?apply")+COUNTIF('Compliance level A'!C65,"Not?apply")+COUNTIF('Compliance level A'!C84,"Not?apply")+COUNTIF('Compliance level A'!C103,"Not?apply")+COUNTIF('Compliance level A'!C122,"Not?apply")+COUNTIF('Compliance level A'!C141,"Not?apply")+COUNTIF('Compliance level A'!C160,"Not?apply")+COUNTIF('Compliance level A'!C179,"Not?apply")+COUNTIF('Compliance level A'!C198,"Not?apply")+COUNTIF('Compliance level A'!C217,"Not?apply")+COUNTIF('Compliance level A'!C236,"Not?apply")+COUNTIF('Compliance level A'!C255,"Not?apply")+COUNTIF('Compliance level A'!C274,"Not?apply")+COUNTIF('Compliance level A'!C293,"Not?apply")+COUNTIF('Compliance level A'!C312,"Not?apply")+COUNTIF('Compliance level A'!C331,"Not?apply")+COUNTIF('Compliance level A'!C350,"Not?apply")+COUNTIF('Compliance level A'!C369,"Not?apply")+COUNTIF('Compliance level A'!C388,"Not?apply")+COUNTIF('Compliance level A'!C407,"Not?apply")+COUNTIF('Compliance level A'!C426,"Not?apply")+COUNTIF('Compliance level A'!C445,"Not?apply")+COUNTIF('Compliance level A'!C464,"Not?apply")+COUNTIF('Compliance level A'!C483,"Not?apply")+COUNTIF('Compliance level A'!C502,"Not?apply")+COUNTIF('Compliance level A'!C521,"Not?apply")+COUNTIF('Compliance level A'!C540,"Not?apply")</f>
        <v>19</v>
      </c>
      <c r="E7" s="36">
        <f>COUNTIF('Compliance level AA'!C8,"Yes")+COUNTIF('Compliance level AA'!C27,"Yes")+COUNTIF('Compliance level AA'!C46,"Yes")+COUNTIF('Compliance level AA'!C65,"Yes")+COUNTIF('Compliance level AA'!C84,"Yes")+COUNTIF('Compliance level AA'!C103,"Yes")+COUNTIF('Compliance level AA'!C122,"Yes")+COUNTIF('Compliance level AA'!C141,"Yes")+COUNTIF('Compliance level AA'!C160,"Yes")+COUNTIF('Compliance level AA'!C179,"Yes")+COUNTIF('Compliance level AA'!C198,"Yes")+COUNTIF('Compliance level AA'!C217,"Yes")+COUNTIF('Compliance level AA'!C236,"Yes")+COUNTIF('Compliance level AA'!C255,"Yes")+COUNTIF('Compliance level AA'!C274,"Yes")+COUNTIF('Compliance level AA'!C293,"Yes")+COUNTIF('Compliance level AA'!C312,"Yes")+COUNTIF('Compliance level AA'!C331,"Yes")+COUNTIF('Compliance level AA'!C350,"Yes")+COUNTIF('Compliance level AA'!C369,"Yes")</f>
        <v>9</v>
      </c>
      <c r="F7" s="36">
        <f>COUNTIF('Compliance level AA'!C8,"*No?")+COUNTIF('Compliance level AA'!C27,"*No?")+COUNTIF('Compliance level AA'!C46,"*No?")+COUNTIF('Compliance level AA'!C65,"*No?")+COUNTIF('Compliance level AA'!C84,"*No?")+COUNTIF('Compliance level AA'!C103,"*No?")+COUNTIF('Compliance level AA'!C122,"*No?")+COUNTIF('Compliance level AA'!C141,"*No?")+COUNTIF('Compliance level AA'!C160,"*No?")+COUNTIF('Compliance level AA'!C179,"*No?")+COUNTIF('Compliance level AA'!C198,"*No?")+COUNTIF('Compliance level AA'!C217,"*No?")+COUNTIF('Compliance level AA'!C236,"*No?")+COUNTIF('Compliance level AA'!C255,"*No?")+COUNTIF('Compliance level AA'!C274,"*No?")+COUNTIF('Compliance level AA'!C293,"*No?")+COUNTIF('Compliance level AA'!C312,"*No?")+COUNTIF('Compliance level AA'!C331,"*No?")+COUNTIF('Compliance level AA'!C350,"*No?")+COUNTIF('Compliance level AA'!C369,"*No?")</f>
        <v>0</v>
      </c>
      <c r="G7" s="36">
        <f>COUNTIF('Compliance level AA'!C8,"Not?Apply")+COUNTIF('Compliance level AA'!C27,"Not?Apply")+COUNTIF('Compliance level AA'!C46,"Not?apply")+COUNTIF('Compliance level AA'!C65,"Not?apply")+COUNTIF('Compliance level AA'!C84,"Not?apply")+COUNTIF('Compliance level AA'!C103,"Not?apply")+COUNTIF('Compliance level AA'!C122,"Not?apply")+COUNTIF('Compliance level AA'!C141,"Not?apply")+COUNTIF('Compliance level AA'!C160,"Not?apply")+COUNTIF('Compliance level AA'!C179,"Not?apply")+COUNTIF('Compliance level AA'!C198,"Not?apply")+COUNTIF('Compliance level AA'!C217,"Not?apply")+COUNTIF('Compliance level AA'!C236,"Not?apply")+COUNTIF('Compliance level AA'!C255,"Not?apply")+COUNTIF('Compliance level AA'!C274,"Not?apply")+COUNTIF('Compliance level AA'!C293,"Not?apply")+COUNTIF('Compliance level AA'!C312,"Not?apply")+COUNTIF('Compliance level AA'!C331,"Not?apply")+COUNTIF('Compliance level AA'!C350,"Not?apply")+COUNTIF('Compliance level AA'!C369,"Not?apply")</f>
        <v>11</v>
      </c>
      <c r="H7" s="26">
        <f>30-D7</f>
        <v>11</v>
      </c>
      <c r="I7" s="27">
        <f>IF(H7&gt;0,(B7/H7),"")</f>
        <v>0.81818181818181823</v>
      </c>
      <c r="J7" s="27">
        <f>IF(H7&gt;0,C7/H7,"")</f>
        <v>9.0909090909090912E-2</v>
      </c>
      <c r="K7" s="29">
        <f>20-G7</f>
        <v>9</v>
      </c>
      <c r="L7" s="30">
        <f>E7/K7</f>
        <v>1</v>
      </c>
      <c r="M7" s="30">
        <f>F7/K7</f>
        <v>0</v>
      </c>
    </row>
    <row r="8" spans="1:13" x14ac:dyDescent="0.25">
      <c r="A8" s="23" t="str">
        <f>'General Information'!B12</f>
        <v>Menu</v>
      </c>
      <c r="B8" s="35">
        <f>COUNTIF('Compliance level A'!C9,"Yes")+COUNTIF('Compliance level A'!C28,"Yes")+COUNTIF('Compliance level A'!C47,"Yes")+COUNTIF('Compliance level A'!C66,"Yes")+COUNTIF('Compliance level A'!C85,"Yes")+COUNTIF('Compliance level A'!C104,"Yes")+COUNTIF('Compliance level A'!C123,"Yes")+COUNTIF('Compliance level A'!C142,"Yes")+COUNTIF('Compliance level A'!C161,"Yes")+COUNTIF('Compliance level A'!C180,"Yes")+COUNTIF('Compliance level A'!C199,"Yes")+COUNTIF('Compliance level A'!C218,"Yes")+COUNTIF('Compliance level A'!C237,"Yes")+COUNTIF('Compliance level A'!C256,"Yes")+COUNTIF('Compliance level A'!C275,"Yes")+COUNTIF('Compliance level A'!C294,"Yes")+COUNTIF('Compliance level A'!C313,"Yes")+COUNTIF('Compliance level A'!C332,"Yes")+COUNTIF('Compliance level A'!C351,"Yes")+COUNTIF('Compliance level A'!C370,"Yes")+COUNTIF('Compliance level A'!C389,"Yes")+COUNTIF('Compliance level A'!C408,"Yes")+COUNTIF('Compliance level A'!C427,"Yes")+COUNTIF('Compliance level A'!C446,"Yes")+COUNTIF('Compliance level A'!C465,"Yes")+COUNTIF('Compliance level A'!C484,"Yes")+COUNTIF('Compliance level A'!C503,"Yes")+COUNTIF('Compliance level A'!C522,"Yes")+COUNTIF('Compliance level A'!C541,"Yes")</f>
        <v>10</v>
      </c>
      <c r="C8" s="35">
        <f>COUNTIF('Compliance level A'!C9,"*No?")+COUNTIF('Compliance level A'!C28,"*No?")+COUNTIF('Compliance level A'!C47,"*No?")+COUNTIF('Compliance level A'!C66,"*No?")+COUNTIF('Compliance level A'!C85,"*No?")+COUNTIF('Compliance level A'!C104,"*No?")+COUNTIF('Compliance level A'!C123,"*No?")+COUNTIF('Compliance level A'!C142,"*No?")+COUNTIF('Compliance level A'!C161,"*No?")+COUNTIF('Compliance level A'!C180,"*No?")+COUNTIF('Compliance level A'!C199,"*No?")+COUNTIF('Compliance level A'!C218,"*No?")+COUNTIF('Compliance level A'!C237,"*No?")+COUNTIF('Compliance level A'!C256,"*No?")+COUNTIF('Compliance level A'!C275,"*No?")+COUNTIF('Compliance level A'!C294,"*No?")+COUNTIF('Compliance level A'!C313,"*No?")+COUNTIF('Compliance level A'!C332,"*No?")+COUNTIF('Compliance level A'!C351,"*No?")+COUNTIF('Compliance level A'!C370,"*No?")+COUNTIF('Compliance level A'!C389,"*No?")+COUNTIF('Compliance level A'!C408,"*No?")+COUNTIF('Compliance level A'!C427,"*No?")+COUNTIF('Compliance level A'!C446,"*No?")+COUNTIF('Compliance level A'!C465,"*No?")+COUNTIF('Compliance level A'!C484,"*No?")+COUNTIF('Compliance level A'!C503,"*No?")+COUNTIF('Compliance level A'!C522,"*No?")+COUNTIF('Compliance level A'!C541,"*No?")</f>
        <v>0</v>
      </c>
      <c r="D8" s="35">
        <f>COUNTIF('Compliance level A'!C9,"Not?Apply")+COUNTIF('Compliance level A'!C28,"Not?Apply")+COUNTIF('Compliance level A'!C47,"Not?apply")+COUNTIF('Compliance level A'!C66,"Not?apply")+COUNTIF('Compliance level A'!C85,"Not?apply")+COUNTIF('Compliance level A'!C104,"Not?apply")+COUNTIF('Compliance level A'!C123,"Not?apply")+COUNTIF('Compliance level A'!C142,"Not?apply")+COUNTIF('Compliance level A'!C161,"Not?apply")+COUNTIF('Compliance level A'!C180,"Not?apply")+COUNTIF('Compliance level A'!C199,"Not?apply")+COUNTIF('Compliance level A'!C218,"Not?apply")+COUNTIF('Compliance level A'!C237,"Not?apply")+COUNTIF('Compliance level A'!C256,"Not?apply")+COUNTIF('Compliance level A'!C275,"Not?apply")+COUNTIF('Compliance level A'!C294,"Not?apply")+COUNTIF('Compliance level A'!C313,"Not?apply")+COUNTIF('Compliance level A'!C332,"Not?apply")+COUNTIF('Compliance level A'!C351,"Not?apply")+COUNTIF('Compliance level A'!C370,"Not?apply")+COUNTIF('Compliance level A'!C389,"Not?apply")+COUNTIF('Compliance level A'!C408,"Not?apply")+COUNTIF('Compliance level A'!C427,"Not?apply")+COUNTIF('Compliance level A'!C446,"Not?apply")+COUNTIF('Compliance level A'!C465,"Not?apply")+COUNTIF('Compliance level A'!C484,"Not?apply")+COUNTIF('Compliance level A'!C503,"Not?apply")+COUNTIF('Compliance level A'!C522,"Not?apply")+COUNTIF('Compliance level A'!C541,"Not?apply")</f>
        <v>19</v>
      </c>
      <c r="E8" s="36">
        <f>COUNTIF('Compliance level AA'!C9,"Yes")+COUNTIF('Compliance level AA'!C28,"Yes")+COUNTIF('Compliance level AA'!C47,"Yes")+COUNTIF('Compliance level AA'!C66,"Yes")+COUNTIF('Compliance level AA'!C85,"Yes")+COUNTIF('Compliance level AA'!C104,"Yes")+COUNTIF('Compliance level AA'!C123,"Yes")+COUNTIF('Compliance level AA'!C142,"Yes")+COUNTIF('Compliance level AA'!C161,"Yes")+COUNTIF('Compliance level AA'!C180,"Yes")+COUNTIF('Compliance level AA'!C199,"Yes")+COUNTIF('Compliance level AA'!C218,"Yes")+COUNTIF('Compliance level AA'!C237,"Yes")+COUNTIF('Compliance level AA'!C256,"Yes")+COUNTIF('Compliance level AA'!C275,"Yes")+COUNTIF('Compliance level AA'!C294,"Yes")+COUNTIF('Compliance level AA'!C313,"Yes")+COUNTIF('Compliance level AA'!C332,"Yes")+COUNTIF('Compliance level AA'!C351,"Yes")+COUNTIF('Compliance level AA'!C370,"Yes")</f>
        <v>9</v>
      </c>
      <c r="F8" s="36">
        <f>COUNTIF('Compliance level AA'!C9,"*No?")+COUNTIF('Compliance level AA'!C28,"*No?")+COUNTIF('Compliance level AA'!C47,"*No?")+COUNTIF('Compliance level AA'!C66,"*No?")+COUNTIF('Compliance level AA'!C85,"*No?")+COUNTIF('Compliance level AA'!C104,"*No?")+COUNTIF('Compliance level AA'!C123,"*No?")+COUNTIF('Compliance level AA'!C142,"*No?")+COUNTIF('Compliance level AA'!C161,"*No?")+COUNTIF('Compliance level AA'!C180,"*No?")+COUNTIF('Compliance level AA'!C199,"*No?")+COUNTIF('Compliance level AA'!C218,"*No?")+COUNTIF('Compliance level AA'!C237,"*No?")+COUNTIF('Compliance level AA'!C256,"*No?")+COUNTIF('Compliance level AA'!C275,"*No?")+COUNTIF('Compliance level AA'!C294,"*No?")+COUNTIF('Compliance level AA'!C313,"*No?")+COUNTIF('Compliance level AA'!C332,"*No?")+COUNTIF('Compliance level AA'!C351,"*No?")+COUNTIF('Compliance level AA'!C370,"*No?")</f>
        <v>0</v>
      </c>
      <c r="G8" s="36">
        <f>COUNTIF('Compliance level AA'!C9,"Not?Apply")+COUNTIF('Compliance level AA'!C28,"Not?Apply")+COUNTIF('Compliance level AA'!C47,"Not?apply")+COUNTIF('Compliance level AA'!C66,"Not?apply")+COUNTIF('Compliance level AA'!C85,"Not?apply")+COUNTIF('Compliance level AA'!C104,"Not?apply")+COUNTIF('Compliance level AA'!C123,"Not?apply")+COUNTIF('Compliance level AA'!C142,"Not?apply")+COUNTIF('Compliance level AA'!C161,"Not?apply")+COUNTIF('Compliance level AA'!C180,"Not?apply")+COUNTIF('Compliance level AA'!C199,"Not?apply")+COUNTIF('Compliance level AA'!C218,"Not?apply")+COUNTIF('Compliance level AA'!C237,"Not?apply")+COUNTIF('Compliance level AA'!C256,"Not?apply")+COUNTIF('Compliance level AA'!C275,"Not?apply")+COUNTIF('Compliance level AA'!C294,"Not?apply")+COUNTIF('Compliance level AA'!C313,"Not?apply")+COUNTIF('Compliance level AA'!C332,"Not?apply")+COUNTIF('Compliance level AA'!C351,"Not?apply")+COUNTIF('Compliance level AA'!C370,"Not?apply")</f>
        <v>11</v>
      </c>
      <c r="H8" s="26">
        <f>IF(D8+C8+B8&gt;0,(30-D8),0)</f>
        <v>11</v>
      </c>
      <c r="I8" s="27">
        <f t="shared" ref="I8:I21" si="0">IF(H8&gt;0,(B8/H8),"")</f>
        <v>0.90909090909090906</v>
      </c>
      <c r="J8" s="27">
        <f t="shared" ref="J8:J21" si="1">IF(H8&gt;0,C8/H8,"")</f>
        <v>0</v>
      </c>
      <c r="K8" s="29">
        <f>IF(G8+F8+E8&gt;0,(20-G8),0)</f>
        <v>9</v>
      </c>
      <c r="L8" s="27">
        <f t="shared" ref="L8:L9" si="2">IF(K8&gt;0,(E8/K8),"")</f>
        <v>1</v>
      </c>
      <c r="M8" s="30">
        <f t="shared" ref="M8:M21" si="3">IF(K8&gt;0,F8/K8,"")</f>
        <v>0</v>
      </c>
    </row>
    <row r="9" spans="1:13" x14ac:dyDescent="0.25">
      <c r="A9" s="23" t="str">
        <f>'General Information'!B13</f>
        <v>Menu</v>
      </c>
      <c r="B9" s="35">
        <f>COUNTIF('Compliance level A'!C10,"Yes")+COUNTIF('Compliance level A'!C29,"Yes")+COUNTIF('Compliance level A'!C48,"Yes")+COUNTIF('Compliance level A'!C67,"Yes")+COUNTIF('Compliance level A'!C86,"Yes")+COUNTIF('Compliance level A'!C105,"Yes")+COUNTIF('Compliance level A'!C124,"Yes")+COUNTIF('Compliance level A'!C143,"Yes")+COUNTIF('Compliance level A'!C162,"Yes")+COUNTIF('Compliance level A'!C181,"Yes")+COUNTIF('Compliance level A'!C200,"Yes")+COUNTIF('Compliance level A'!C219,"Yes")+COUNTIF('Compliance level A'!C238,"Yes")+COUNTIF('Compliance level A'!C257,"Yes")+COUNTIF('Compliance level A'!C276,"Yes")+COUNTIF('Compliance level A'!C295,"Yes")+COUNTIF('Compliance level A'!C314,"Yes")+COUNTIF('Compliance level A'!C333,"Yes")+COUNTIF('Compliance level A'!C352,"Yes")+COUNTIF('Compliance level A'!C371,"Yes")+COUNTIF('Compliance level A'!C390,"Yes")+COUNTIF('Compliance level A'!C409,"Yes")+COUNTIF('Compliance level A'!C428,"Yes")+COUNTIF('Compliance level A'!C447,"Yes")+COUNTIF('Compliance level A'!C466,"Yes")+COUNTIF('Compliance level A'!C485,"Yes")+COUNTIF('Compliance level A'!C504,"Yes")+COUNTIF('Compliance level A'!C523,"Yes")+COUNTIF('Compliance level A'!C542,"Yes")</f>
        <v>10</v>
      </c>
      <c r="C9" s="35">
        <f>COUNTIF('Compliance level A'!C10,"*No?")+COUNTIF('Compliance level A'!C29,"*No?")+COUNTIF('Compliance level A'!C48,"*No?")+COUNTIF('Compliance level A'!C67,"*No?")+COUNTIF('Compliance level A'!C86,"*No?")+COUNTIF('Compliance level A'!C105,"*No?")+COUNTIF('Compliance level A'!C124,"*No?")+COUNTIF('Compliance level A'!C143,"*No?")+COUNTIF('Compliance level A'!C162,"*No?")+COUNTIF('Compliance level A'!C181,"*No?")+COUNTIF('Compliance level A'!C200,"*No?")+COUNTIF('Compliance level A'!C219,"*No?")+COUNTIF('Compliance level A'!C238,"*No?")+COUNTIF('Compliance level A'!C257,"*No?")+COUNTIF('Compliance level A'!C276,"*No?")+COUNTIF('Compliance level A'!C295,"*No?")+COUNTIF('Compliance level A'!C314,"*No?")+COUNTIF('Compliance level A'!C333,"*No?")+COUNTIF('Compliance level A'!C352,"*No?")+COUNTIF('Compliance level A'!C371,"*No?")+COUNTIF('Compliance level A'!C390,"*No?")+COUNTIF('Compliance level A'!C409,"*No?")+COUNTIF('Compliance level A'!C428,"*No?")+COUNTIF('Compliance level A'!C447,"*No?")+COUNTIF('Compliance level A'!C466,"*No?")+COUNTIF('Compliance level A'!C485,"*No?")+COUNTIF('Compliance level A'!C504,"*No?")+COUNTIF('Compliance level A'!C523,"*No?")+COUNTIF('Compliance level A'!C542,"*No?")</f>
        <v>0</v>
      </c>
      <c r="D9" s="35">
        <f>COUNTIF('Compliance level A'!C10,"Not?Apply")+COUNTIF('Compliance level A'!C29,"Not?Apply")+COUNTIF('Compliance level A'!C48,"Not?apply")+COUNTIF('Compliance level A'!C67,"Not?apply")+COUNTIF('Compliance level A'!C86,"Not?apply")+COUNTIF('Compliance level A'!C105,"Not?apply")+COUNTIF('Compliance level A'!C124,"Not?apply")+COUNTIF('Compliance level A'!C143,"Not?apply")+COUNTIF('Compliance level A'!C162,"Not?apply")+COUNTIF('Compliance level A'!C181,"Not?apply")+COUNTIF('Compliance level A'!C200,"Not?apply")+COUNTIF('Compliance level A'!C219,"Not?apply")+COUNTIF('Compliance level A'!C238,"Not?apply")+COUNTIF('Compliance level A'!C257,"Not?apply")+COUNTIF('Compliance level A'!C276,"Not?apply")+COUNTIF('Compliance level A'!C295,"Not?apply")+COUNTIF('Compliance level A'!C314,"Not?apply")+COUNTIF('Compliance level A'!C333,"Not?apply")+COUNTIF('Compliance level A'!C352,"Not?apply")+COUNTIF('Compliance level A'!C371,"Not?apply")+COUNTIF('Compliance level A'!C390,"Not?apply")+COUNTIF('Compliance level A'!C409,"Not?apply")+COUNTIF('Compliance level A'!C428,"Not?apply")+COUNTIF('Compliance level A'!C447,"Not?apply")+COUNTIF('Compliance level A'!C466,"Not?apply")+COUNTIF('Compliance level A'!C485,"Not?apply")+COUNTIF('Compliance level A'!C504,"Not?apply")+COUNTIF('Compliance level A'!C523,"Not?apply")+COUNTIF('Compliance level A'!C542,"Not?apply")</f>
        <v>18</v>
      </c>
      <c r="E9" s="36">
        <f>COUNTIF('Compliance level AA'!C10,"Yes")+COUNTIF('Compliance level AA'!C29,"Yes")+COUNTIF('Compliance level AA'!C48,"Yes")+COUNTIF('Compliance level AA'!C67,"Yes")+COUNTIF('Compliance level AA'!C86,"Yes")+COUNTIF('Compliance level AA'!C105,"Yes")+COUNTIF('Compliance level AA'!C124,"Yes")+COUNTIF('Compliance level AA'!C143,"Yes")+COUNTIF('Compliance level AA'!C162,"Yes")+COUNTIF('Compliance level AA'!C181,"Yes")+COUNTIF('Compliance level AA'!C200,"Yes")+COUNTIF('Compliance level AA'!C219,"Yes")+COUNTIF('Compliance level AA'!C238,"Yes")+COUNTIF('Compliance level AA'!C257,"Yes")+COUNTIF('Compliance level AA'!C276,"Yes")+COUNTIF('Compliance level AA'!C295,"Yes")+COUNTIF('Compliance level AA'!C314,"Yes")+COUNTIF('Compliance level AA'!C333,"Yes")+COUNTIF('Compliance level AA'!C352,"Yes")+COUNTIF('Compliance level AA'!C371,"Yes")</f>
        <v>9</v>
      </c>
      <c r="F9" s="36">
        <f>COUNTIF('Compliance level AA'!C10,"*No?")+COUNTIF('Compliance level AA'!C29,"*No?")+COUNTIF('Compliance level AA'!C48,"*No?")+COUNTIF('Compliance level AA'!C67,"*No?")+COUNTIF('Compliance level AA'!C86,"*No?")+COUNTIF('Compliance level AA'!C105,"*No?")+COUNTIF('Compliance level AA'!C124,"*No?")+COUNTIF('Compliance level AA'!C143,"*No?")+COUNTIF('Compliance level AA'!C162,"*No?")+COUNTIF('Compliance level AA'!C181,"*No?")+COUNTIF('Compliance level AA'!C200,"*No?")+COUNTIF('Compliance level AA'!C219,"*No?")+COUNTIF('Compliance level AA'!C238,"*No?")+COUNTIF('Compliance level AA'!C257,"*No?")+COUNTIF('Compliance level AA'!C276,"*No?")+COUNTIF('Compliance level AA'!C295,"*No?")+COUNTIF('Compliance level AA'!C314,"*No?")+COUNTIF('Compliance level AA'!C333,"*No?")+COUNTIF('Compliance level AA'!C352,"*No?")+COUNTIF('Compliance level AA'!C371,"*No?")</f>
        <v>0</v>
      </c>
      <c r="G9" s="36">
        <f>COUNTIF('Compliance level AA'!C10,"Not?Apply")+COUNTIF('Compliance level AA'!C29,"Not?Apply")+COUNTIF('Compliance level AA'!C48,"Not?apply")+COUNTIF('Compliance level AA'!C67,"Not?apply")+COUNTIF('Compliance level AA'!C86,"Not?apply")+COUNTIF('Compliance level AA'!C105,"Not?apply")+COUNTIF('Compliance level AA'!C124,"Not?apply")+COUNTIF('Compliance level AA'!C143,"Not?apply")+COUNTIF('Compliance level AA'!C162,"Not?apply")+COUNTIF('Compliance level AA'!C181,"Not?apply")+COUNTIF('Compliance level AA'!C200,"Not?apply")+COUNTIF('Compliance level AA'!C219,"Not?apply")+COUNTIF('Compliance level AA'!C238,"Not?apply")+COUNTIF('Compliance level AA'!C257,"Not?apply")+COUNTIF('Compliance level AA'!C276,"Not?apply")+COUNTIF('Compliance level AA'!C295,"Not?apply")+COUNTIF('Compliance level AA'!C314,"Not?apply")+COUNTIF('Compliance level AA'!C333,"Not?apply")+COUNTIF('Compliance level AA'!C352,"Not?apply")+COUNTIF('Compliance level AA'!C371,"Not?apply")</f>
        <v>11</v>
      </c>
      <c r="H9" s="26">
        <f t="shared" ref="H9:H21" si="4">IF(D9+C9+B9&gt;0,(30-D9),0)</f>
        <v>12</v>
      </c>
      <c r="I9" s="27">
        <f t="shared" si="0"/>
        <v>0.83333333333333337</v>
      </c>
      <c r="J9" s="27">
        <f t="shared" si="1"/>
        <v>0</v>
      </c>
      <c r="K9" s="29">
        <f t="shared" ref="K9:K21" si="5">IF(G9+F9+E9&gt;0,(20-G9),0)</f>
        <v>9</v>
      </c>
      <c r="L9" s="27">
        <f t="shared" si="2"/>
        <v>1</v>
      </c>
      <c r="M9" s="30">
        <f t="shared" si="3"/>
        <v>0</v>
      </c>
    </row>
    <row r="10" spans="1:13" x14ac:dyDescent="0.25">
      <c r="A10" s="23" t="str">
        <f>'General Information'!B14</f>
        <v xml:space="preserve"> </v>
      </c>
      <c r="B10" s="35">
        <f>COUNTIF('Compliance level A'!C11,"Yes")+COUNTIF('Compliance level A'!C30,"Yes")+COUNTIF('Compliance level A'!C49,"Yes")+COUNTIF('Compliance level A'!C68,"Yes")+COUNTIF('Compliance level A'!C87,"Yes")+COUNTIF('Compliance level A'!C106,"Yes")+COUNTIF('Compliance level A'!C125,"Yes")+COUNTIF('Compliance level A'!C144,"Yes")+COUNTIF('Compliance level A'!C163,"Yes")+COUNTIF('Compliance level A'!C182,"Yes")+COUNTIF('Compliance level A'!C201,"Yes")+COUNTIF('Compliance level A'!C220,"Yes")+COUNTIF('Compliance level A'!C239,"Yes")+COUNTIF('Compliance level A'!C258,"Yes")+COUNTIF('Compliance level A'!C277,"Yes")+COUNTIF('Compliance level A'!C296,"Yes")+COUNTIF('Compliance level A'!C315,"Yes")+COUNTIF('Compliance level A'!C334,"Yes")+COUNTIF('Compliance level A'!C353,"Yes")+COUNTIF('Compliance level A'!C372,"Yes")+COUNTIF('Compliance level A'!C391,"Yes")+COUNTIF('Compliance level A'!C410,"Yes")+COUNTIF('Compliance level A'!C429,"Yes")+COUNTIF('Compliance level A'!C448,"Yes")+COUNTIF('Compliance level A'!C467,"Yes")+COUNTIF('Compliance level A'!C486,"Yes")+COUNTIF('Compliance level A'!C505,"Yes")+COUNTIF('Compliance level A'!C524,"Yes")+COUNTIF('Compliance level A'!C543,"Yes")</f>
        <v>0</v>
      </c>
      <c r="C10" s="35">
        <f>COUNTIF('Compliance level A'!C11,"*No?")+COUNTIF('Compliance level A'!C30,"*No?")+COUNTIF('Compliance level A'!C49,"*No?")+COUNTIF('Compliance level A'!C68,"*No?")+COUNTIF('Compliance level A'!C87,"*No?")+COUNTIF('Compliance level A'!C106,"*No?")+COUNTIF('Compliance level A'!C125,"*No?")+COUNTIF('Compliance level A'!C144,"*No?")+COUNTIF('Compliance level A'!C163,"*No?")+COUNTIF('Compliance level A'!C182,"*No?")+COUNTIF('Compliance level A'!C201,"*No?")+COUNTIF('Compliance level A'!C220,"*No?")+COUNTIF('Compliance level A'!C239,"*No?")+COUNTIF('Compliance level A'!C258,"*No?")+COUNTIF('Compliance level A'!C277,"*No?")+COUNTIF('Compliance level A'!C296,"*No?")+COUNTIF('Compliance level A'!C315,"*No?")+COUNTIF('Compliance level A'!C334,"*No?")+COUNTIF('Compliance level A'!C353,"*No?")+COUNTIF('Compliance level A'!C372,"*No?")+COUNTIF('Compliance level A'!C391,"*No?")+COUNTIF('Compliance level A'!C410,"*No?")+COUNTIF('Compliance level A'!C429,"*No?")+COUNTIF('Compliance level A'!C448,"*No?")+COUNTIF('Compliance level A'!C467,"*No?")+COUNTIF('Compliance level A'!C486,"*No?")+COUNTIF('Compliance level A'!C505,"*No?")+COUNTIF('Compliance level A'!C524,"*No?")+COUNTIF('Compliance level A'!C543,"*No?")</f>
        <v>0</v>
      </c>
      <c r="D10" s="35">
        <f>COUNTIF('Compliance level A'!C11,"Not?Apply")+COUNTIF('Compliance level A'!C30,"Not?Apply")+COUNTIF('Compliance level A'!C49,"Not?apply")+COUNTIF('Compliance level A'!C68,"Not?apply")+COUNTIF('Compliance level A'!C87,"Not?apply")+COUNTIF('Compliance level A'!C106,"Not?apply")+COUNTIF('Compliance level A'!C125,"Not?apply")+COUNTIF('Compliance level A'!C144,"Not?apply")+COUNTIF('Compliance level A'!C163,"Not?apply")+COUNTIF('Compliance level A'!C182,"Not?apply")+COUNTIF('Compliance level A'!C201,"Not?apply")+COUNTIF('Compliance level A'!C220,"Not?apply")+COUNTIF('Compliance level A'!C239,"Not?apply")+COUNTIF('Compliance level A'!C258,"Not?apply")+COUNTIF('Compliance level A'!C277,"Not?apply")+COUNTIF('Compliance level A'!C296,"Not?apply")+COUNTIF('Compliance level A'!C315,"Not?apply")+COUNTIF('Compliance level A'!C334,"Not?apply")+COUNTIF('Compliance level A'!C353,"Not?apply")+COUNTIF('Compliance level A'!C372,"Not?apply")+COUNTIF('Compliance level A'!C391,"Not?apply")+COUNTIF('Compliance level A'!C410,"Not?apply")+COUNTIF('Compliance level A'!C429,"Not?apply")+COUNTIF('Compliance level A'!C448,"Not?apply")+COUNTIF('Compliance level A'!C467,"Not?apply")+COUNTIF('Compliance level A'!C486,"Not?apply")+COUNTIF('Compliance level A'!C505,"Not?apply")+COUNTIF('Compliance level A'!C524,"Not?apply")+COUNTIF('Compliance level A'!C543,"Not?apply")</f>
        <v>0</v>
      </c>
      <c r="E10" s="36">
        <f>COUNTIF('Compliance level AA'!C11,"Yes")+COUNTIF('Compliance level AA'!C30,"Yes")+COUNTIF('Compliance level AA'!C49,"Yes")+COUNTIF('Compliance level AA'!C68,"Yes")+COUNTIF('Compliance level AA'!C87,"Yes")+COUNTIF('Compliance level AA'!C106,"Yes")+COUNTIF('Compliance level AA'!C125,"Yes")+COUNTIF('Compliance level AA'!C144,"Yes")+COUNTIF('Compliance level AA'!C163,"Yes")+COUNTIF('Compliance level AA'!C182,"Yes")+COUNTIF('Compliance level AA'!C201,"Yes")+COUNTIF('Compliance level AA'!C220,"Yes")+COUNTIF('Compliance level AA'!C239,"Yes")+COUNTIF('Compliance level AA'!C258,"Yes")+COUNTIF('Compliance level AA'!C277,"Yes")+COUNTIF('Compliance level AA'!C296,"Yes")+COUNTIF('Compliance level AA'!C315,"Yes")+COUNTIF('Compliance level AA'!C334,"Yes")+COUNTIF('Compliance level AA'!C353,"Yes")+COUNTIF('Compliance level AA'!C372,"Yes")</f>
        <v>0</v>
      </c>
      <c r="F10" s="36">
        <f>COUNTIF('Compliance level AA'!C11,"*No?")+COUNTIF('Compliance level AA'!C30,"*No?")+COUNTIF('Compliance level AA'!C49,"*No?")+COUNTIF('Compliance level AA'!C68,"*No?")+COUNTIF('Compliance level AA'!C87,"*No?")+COUNTIF('Compliance level AA'!C106,"*No?")+COUNTIF('Compliance level AA'!C125,"*No?")+COUNTIF('Compliance level AA'!C144,"*No?")+COUNTIF('Compliance level AA'!C163,"*No?")+COUNTIF('Compliance level AA'!C182,"*No?")+COUNTIF('Compliance level AA'!C201,"*No?")+COUNTIF('Compliance level AA'!C220,"*No?")+COUNTIF('Compliance level AA'!C239,"*No?")+COUNTIF('Compliance level AA'!C258,"*No?")+COUNTIF('Compliance level AA'!C277,"*No?")+COUNTIF('Compliance level AA'!C296,"*No?")+COUNTIF('Compliance level AA'!C315,"*No?")+COUNTIF('Compliance level AA'!C334,"*No?")+COUNTIF('Compliance level AA'!C353,"*No?")+COUNTIF('Compliance level AA'!C372,"*No?")</f>
        <v>0</v>
      </c>
      <c r="G10" s="36">
        <f>COUNTIF('Compliance level AA'!C11,"Not?Apply")+COUNTIF('Compliance level AA'!C30,"Not?Apply")+COUNTIF('Compliance level AA'!C49,"Not?apply")+COUNTIF('Compliance level AA'!C68,"Not?apply")+COUNTIF('Compliance level AA'!C87,"Not?apply")+COUNTIF('Compliance level AA'!C106,"Not?apply")+COUNTIF('Compliance level AA'!C125,"Not?apply")+COUNTIF('Compliance level AA'!C144,"Not?apply")+COUNTIF('Compliance level AA'!C163,"Not?apply")+COUNTIF('Compliance level AA'!C182,"Not?apply")+COUNTIF('Compliance level AA'!C201,"Not?apply")+COUNTIF('Compliance level AA'!C220,"Not?apply")+COUNTIF('Compliance level AA'!C239,"Not?apply")+COUNTIF('Compliance level AA'!C258,"Not?apply")+COUNTIF('Compliance level AA'!C277,"Not?apply")+COUNTIF('Compliance level AA'!C296,"Not?apply")+COUNTIF('Compliance level AA'!C315,"Not?apply")+COUNTIF('Compliance level AA'!C334,"Not?apply")+COUNTIF('Compliance level AA'!C353,"Not?apply")+COUNTIF('Compliance level AA'!C372,"Not?apply")</f>
        <v>0</v>
      </c>
      <c r="H10" s="26">
        <f t="shared" si="4"/>
        <v>0</v>
      </c>
      <c r="I10" s="27" t="str">
        <f t="shared" si="0"/>
        <v/>
      </c>
      <c r="J10" s="27" t="str">
        <f t="shared" si="1"/>
        <v/>
      </c>
      <c r="K10" s="29">
        <f t="shared" si="5"/>
        <v>0</v>
      </c>
      <c r="L10" s="30" t="str">
        <f t="shared" ref="L10:L21" si="6">IF(K10&gt;0,(E10/K10),"")</f>
        <v/>
      </c>
      <c r="M10" s="30" t="str">
        <f t="shared" si="3"/>
        <v/>
      </c>
    </row>
    <row r="11" spans="1:13" x14ac:dyDescent="0.25">
      <c r="A11" s="23" t="str">
        <f>'General Information'!B15</f>
        <v xml:space="preserve"> </v>
      </c>
      <c r="B11" s="35">
        <f>COUNTIF('Compliance level A'!C12,"Yes")+COUNTIF('Compliance level A'!C31,"Yes")+COUNTIF('Compliance level A'!C50,"Yes")+COUNTIF('Compliance level A'!C69,"Yes")+COUNTIF('Compliance level A'!C88,"Yes")+COUNTIF('Compliance level A'!C107,"Yes")+COUNTIF('Compliance level A'!C126,"Yes")+COUNTIF('Compliance level A'!C145,"Yes")+COUNTIF('Compliance level A'!C164,"Yes")+COUNTIF('Compliance level A'!C183,"Yes")+COUNTIF('Compliance level A'!C202,"Yes")+COUNTIF('Compliance level A'!C221,"Yes")+COUNTIF('Compliance level A'!C240,"Yes")+COUNTIF('Compliance level A'!C259,"Yes")+COUNTIF('Compliance level A'!C278,"Yes")+COUNTIF('Compliance level A'!C297,"Yes")+COUNTIF('Compliance level A'!C316,"Yes")+COUNTIF('Compliance level A'!C335,"Yes")+COUNTIF('Compliance level A'!C354,"Yes")+COUNTIF('Compliance level A'!C373,"Yes")+COUNTIF('Compliance level A'!C392,"Yes")+COUNTIF('Compliance level A'!C411,"Yes")+COUNTIF('Compliance level A'!C430,"Yes")+COUNTIF('Compliance level A'!C449,"Yes")+COUNTIF('Compliance level A'!C468,"Yes")+COUNTIF('Compliance level A'!C487,"Yes")+COUNTIF('Compliance level A'!C506,"Yes")+COUNTIF('Compliance level A'!C525,"Yes")+COUNTIF('Compliance level A'!C544,"Yes")</f>
        <v>0</v>
      </c>
      <c r="C11" s="35">
        <f>COUNTIF('Compliance level A'!C12,"*No?")+COUNTIF('Compliance level A'!C31,"*No?")+COUNTIF('Compliance level A'!C50,"*No?")+COUNTIF('Compliance level A'!C69,"*No?")+COUNTIF('Compliance level A'!C88,"*No?")+COUNTIF('Compliance level A'!C107,"*No?")+COUNTIF('Compliance level A'!C126,"*No?")+COUNTIF('Compliance level A'!C145,"*No?")+COUNTIF('Compliance level A'!C164,"*No?")+COUNTIF('Compliance level A'!C183,"*No?")+COUNTIF('Compliance level A'!C202,"*No?")+COUNTIF('Compliance level A'!C221,"*No?")+COUNTIF('Compliance level A'!C240,"*No?")+COUNTIF('Compliance level A'!C259,"*No?")+COUNTIF('Compliance level A'!C278,"*No?")+COUNTIF('Compliance level A'!C297,"*No?")+COUNTIF('Compliance level A'!C316,"*No?")+COUNTIF('Compliance level A'!C335,"*No?")+COUNTIF('Compliance level A'!C354,"*No?")+COUNTIF('Compliance level A'!C373,"*No?")+COUNTIF('Compliance level A'!C392,"*No?")+COUNTIF('Compliance level A'!C411,"*No?")+COUNTIF('Compliance level A'!C430,"*No?")+COUNTIF('Compliance level A'!C449,"*No?")+COUNTIF('Compliance level A'!C468,"*No?")+COUNTIF('Compliance level A'!C487,"*No?")+COUNTIF('Compliance level A'!C506,"*No?")+COUNTIF('Compliance level A'!C525,"*No?")+COUNTIF('Compliance level A'!C544,"*No?")</f>
        <v>0</v>
      </c>
      <c r="D11" s="35">
        <f>COUNTIF('Compliance level A'!C12,"Not?Apply")+COUNTIF('Compliance level A'!C31,"Not?Apply")+COUNTIF('Compliance level A'!C50,"Not?apply")+COUNTIF('Compliance level A'!C69,"Not?apply")+COUNTIF('Compliance level A'!C88,"Not?apply")+COUNTIF('Compliance level A'!C107,"Not?apply")+COUNTIF('Compliance level A'!C126,"Not?apply")+COUNTIF('Compliance level A'!C145,"Not?apply")+COUNTIF('Compliance level A'!C164,"Not?apply")+COUNTIF('Compliance level A'!C183,"Not?apply")+COUNTIF('Compliance level A'!C202,"Not?apply")+COUNTIF('Compliance level A'!C221,"Not?apply")+COUNTIF('Compliance level A'!C240,"Not?apply")+COUNTIF('Compliance level A'!C259,"Not?apply")+COUNTIF('Compliance level A'!C278,"Not?apply")+COUNTIF('Compliance level A'!C297,"Not?apply")+COUNTIF('Compliance level A'!C316,"Not?apply")+COUNTIF('Compliance level A'!C335,"Not?apply")+COUNTIF('Compliance level A'!C354,"Not?apply")+COUNTIF('Compliance level A'!C373,"Not?apply")+COUNTIF('Compliance level A'!C392,"Not?apply")+COUNTIF('Compliance level A'!C411,"Not?apply")+COUNTIF('Compliance level A'!C430,"Not?apply")+COUNTIF('Compliance level A'!C449,"Not?apply")+COUNTIF('Compliance level A'!C468,"Not?apply")+COUNTIF('Compliance level A'!C487,"Not?apply")+COUNTIF('Compliance level A'!C506,"Not?apply")+COUNTIF('Compliance level A'!C525,"Not?apply")+COUNTIF('Compliance level A'!C544,"Not?apply")</f>
        <v>0</v>
      </c>
      <c r="E11" s="36">
        <f>COUNTIF('Compliance level AA'!C12,"Yes")+COUNTIF('Compliance level AA'!C31,"Yes")+COUNTIF('Compliance level AA'!C50,"Yes")+COUNTIF('Compliance level AA'!C69,"Yes")+COUNTIF('Compliance level AA'!C88,"Yes")+COUNTIF('Compliance level AA'!C107,"Yes")+COUNTIF('Compliance level AA'!C126,"Yes")+COUNTIF('Compliance level AA'!C145,"Yes")+COUNTIF('Compliance level AA'!C164,"Yes")+COUNTIF('Compliance level AA'!C183,"Yes")+COUNTIF('Compliance level AA'!C202,"Yes")+COUNTIF('Compliance level AA'!C221,"Yes")+COUNTIF('Compliance level AA'!C240,"Yes")+COUNTIF('Compliance level AA'!C259,"Yes")+COUNTIF('Compliance level AA'!C278,"Yes")+COUNTIF('Compliance level AA'!C297,"Yes")+COUNTIF('Compliance level AA'!C316,"Yes")+COUNTIF('Compliance level AA'!C335,"Yes")+COUNTIF('Compliance level AA'!C354,"Yes")+COUNTIF('Compliance level AA'!C373,"Yes")</f>
        <v>0</v>
      </c>
      <c r="F11" s="36">
        <f>COUNTIF('Compliance level AA'!C12,"*No?")+COUNTIF('Compliance level AA'!C31,"*No?")+COUNTIF('Compliance level AA'!C50,"*No?")+COUNTIF('Compliance level AA'!C69,"*No?")+COUNTIF('Compliance level AA'!C88,"*No?")+COUNTIF('Compliance level AA'!C107,"*No?")+COUNTIF('Compliance level AA'!C126,"*No?")+COUNTIF('Compliance level AA'!C145,"*No?")+COUNTIF('Compliance level AA'!C164,"*No?")+COUNTIF('Compliance level AA'!C183,"*No?")+COUNTIF('Compliance level AA'!C202,"*No?")+COUNTIF('Compliance level AA'!C221,"*No?")+COUNTIF('Compliance level AA'!C240,"*No?")+COUNTIF('Compliance level AA'!C259,"*No?")+COUNTIF('Compliance level AA'!C278,"*No?")+COUNTIF('Compliance level AA'!C297,"*No?")+COUNTIF('Compliance level AA'!C316,"*No?")+COUNTIF('Compliance level AA'!C335,"*No?")+COUNTIF('Compliance level AA'!C354,"*No?")+COUNTIF('Compliance level AA'!C373,"*No?")</f>
        <v>0</v>
      </c>
      <c r="G11" s="36">
        <f>COUNTIF('Compliance level AA'!C12,"Not?Apply")+COUNTIF('Compliance level AA'!C31,"Not?Apply")+COUNTIF('Compliance level AA'!C50,"Not?apply")+COUNTIF('Compliance level AA'!C69,"Not?apply")+COUNTIF('Compliance level AA'!C88,"Not?apply")+COUNTIF('Compliance level AA'!C107,"Not?apply")+COUNTIF('Compliance level AA'!C126,"Not?apply")+COUNTIF('Compliance level AA'!C145,"Not?apply")+COUNTIF('Compliance level AA'!C164,"Not?apply")+COUNTIF('Compliance level AA'!C183,"Not?apply")+COUNTIF('Compliance level AA'!C202,"Not?apply")+COUNTIF('Compliance level AA'!C221,"Not?apply")+COUNTIF('Compliance level AA'!C240,"Not?apply")+COUNTIF('Compliance level AA'!C259,"Not?apply")+COUNTIF('Compliance level AA'!C278,"Not?apply")+COUNTIF('Compliance level AA'!C297,"Not?apply")+COUNTIF('Compliance level AA'!C316,"Not?apply")+COUNTIF('Compliance level AA'!C335,"Not?apply")+COUNTIF('Compliance level AA'!C354,"Not?apply")+COUNTIF('Compliance level AA'!C373,"Not?apply")</f>
        <v>0</v>
      </c>
      <c r="H11" s="26">
        <f t="shared" si="4"/>
        <v>0</v>
      </c>
      <c r="I11" s="27" t="str">
        <f t="shared" si="0"/>
        <v/>
      </c>
      <c r="J11" s="27" t="str">
        <f t="shared" si="1"/>
        <v/>
      </c>
      <c r="K11" s="29">
        <f t="shared" si="5"/>
        <v>0</v>
      </c>
      <c r="L11" s="30" t="str">
        <f t="shared" si="6"/>
        <v/>
      </c>
      <c r="M11" s="30" t="str">
        <f t="shared" si="3"/>
        <v/>
      </c>
    </row>
    <row r="12" spans="1:13" x14ac:dyDescent="0.25">
      <c r="A12" s="23" t="str">
        <f>'General Information'!B16</f>
        <v xml:space="preserve"> </v>
      </c>
      <c r="B12" s="35">
        <f>COUNTIF('Compliance level A'!C13,"Yes")+COUNTIF('Compliance level A'!C32,"Yes")+COUNTIF('Compliance level A'!C51,"Yes")+COUNTIF('Compliance level A'!C70,"Yes")+COUNTIF('Compliance level A'!C89,"Yes")+COUNTIF('Compliance level A'!C108,"Yes")+COUNTIF('Compliance level A'!C127,"Yes")+COUNTIF('Compliance level A'!C146,"Yes")+COUNTIF('Compliance level A'!C165,"Yes")+COUNTIF('Compliance level A'!C184,"Yes")+COUNTIF('Compliance level A'!C203,"Yes")+COUNTIF('Compliance level A'!C222,"Yes")+COUNTIF('Compliance level A'!C241,"Yes")+COUNTIF('Compliance level A'!C260,"Yes")+COUNTIF('Compliance level A'!C279,"Yes")+COUNTIF('Compliance level A'!C298,"Yes")+COUNTIF('Compliance level A'!C317,"Yes")+COUNTIF('Compliance level A'!C336,"Yes")+COUNTIF('Compliance level A'!C355,"Yes")+COUNTIF('Compliance level A'!C374,"Yes")+COUNTIF('Compliance level A'!C393,"Yes")+COUNTIF('Compliance level A'!C412,"Yes")+COUNTIF('Compliance level A'!C431,"Yes")+COUNTIF('Compliance level A'!C450,"Yes")+COUNTIF('Compliance level A'!C469,"Yes")+COUNTIF('Compliance level A'!C488,"Yes")+COUNTIF('Compliance level A'!C507,"Yes")+COUNTIF('Compliance level A'!C526,"Yes")+COUNTIF('Compliance level A'!C545,"Yes")</f>
        <v>0</v>
      </c>
      <c r="C12" s="35">
        <f>COUNTIF('Compliance level A'!C13,"*No?")+COUNTIF('Compliance level A'!C32,"*No?")+COUNTIF('Compliance level A'!C51,"*No?")+COUNTIF('Compliance level A'!C70,"*No?")+COUNTIF('Compliance level A'!C89,"*No?")+COUNTIF('Compliance level A'!C108,"*No?")+COUNTIF('Compliance level A'!C127,"*No?")+COUNTIF('Compliance level A'!C146,"*No?")+COUNTIF('Compliance level A'!C165,"*No?")+COUNTIF('Compliance level A'!C184,"*No?")+COUNTIF('Compliance level A'!C203,"*No?")+COUNTIF('Compliance level A'!C222,"*No?")+COUNTIF('Compliance level A'!C241,"*No?")+COUNTIF('Compliance level A'!C260,"*No?")+COUNTIF('Compliance level A'!C279,"*No?")+COUNTIF('Compliance level A'!C298,"*No?")+COUNTIF('Compliance level A'!C317,"*No?")+COUNTIF('Compliance level A'!C336,"*No?")+COUNTIF('Compliance level A'!C355,"*No?")+COUNTIF('Compliance level A'!C374,"*No?")+COUNTIF('Compliance level A'!C393,"*No?")+COUNTIF('Compliance level A'!C412,"*No?")+COUNTIF('Compliance level A'!C431,"*No?")+COUNTIF('Compliance level A'!C450,"*No?")+COUNTIF('Compliance level A'!C469,"*No?")+COUNTIF('Compliance level A'!C488,"*No?")+COUNTIF('Compliance level A'!C507,"*No?")+COUNTIF('Compliance level A'!C526,"*No?")+COUNTIF('Compliance level A'!C545,"*No?")</f>
        <v>0</v>
      </c>
      <c r="D12" s="35">
        <f>COUNTIF('Compliance level A'!C13,"Not?Apply")+COUNTIF('Compliance level A'!C32,"Not?Apply")+COUNTIF('Compliance level A'!C51,"Not?apply")+COUNTIF('Compliance level A'!C70,"Not?apply")+COUNTIF('Compliance level A'!C89,"Not?apply")+COUNTIF('Compliance level A'!C108,"Not?apply")+COUNTIF('Compliance level A'!C127,"Not?apply")+COUNTIF('Compliance level A'!C146,"Not?apply")+COUNTIF('Compliance level A'!C165,"Not?apply")+COUNTIF('Compliance level A'!C184,"Not?apply")+COUNTIF('Compliance level A'!C203,"Not?apply")+COUNTIF('Compliance level A'!C222,"Not?apply")+COUNTIF('Compliance level A'!C241,"Not?apply")+COUNTIF('Compliance level A'!C260,"Not?apply")+COUNTIF('Compliance level A'!C279,"Not?apply")+COUNTIF('Compliance level A'!C298,"Not?apply")+COUNTIF('Compliance level A'!C317,"Not?apply")+COUNTIF('Compliance level A'!C336,"Not?apply")+COUNTIF('Compliance level A'!C355,"Not?apply")+COUNTIF('Compliance level A'!C374,"Not?apply")+COUNTIF('Compliance level A'!C393,"Not?apply")+COUNTIF('Compliance level A'!C412,"Not?apply")+COUNTIF('Compliance level A'!C431,"Not?apply")+COUNTIF('Compliance level A'!C450,"Not?apply")+COUNTIF('Compliance level A'!C469,"Not?apply")+COUNTIF('Compliance level A'!C488,"Not?apply")+COUNTIF('Compliance level A'!C507,"Not?apply")+COUNTIF('Compliance level A'!C526,"Not?apply")+COUNTIF('Compliance level A'!C545,"Not?apply")</f>
        <v>0</v>
      </c>
      <c r="E12" s="36">
        <f>COUNTIF('Compliance level AA'!C13,"Yes")+COUNTIF('Compliance level AA'!C32,"Yes")+COUNTIF('Compliance level AA'!C51,"Yes")+COUNTIF('Compliance level AA'!C70,"Yes")+COUNTIF('Compliance level AA'!C89,"Yes")+COUNTIF('Compliance level AA'!C108,"Yes")+COUNTIF('Compliance level AA'!C127,"Yes")+COUNTIF('Compliance level AA'!C146,"Yes")+COUNTIF('Compliance level AA'!C165,"Yes")+COUNTIF('Compliance level AA'!C184,"Yes")+COUNTIF('Compliance level AA'!C203,"Yes")+COUNTIF('Compliance level AA'!C222,"Yes")+COUNTIF('Compliance level AA'!C241,"Yes")+COUNTIF('Compliance level AA'!C260,"Yes")+COUNTIF('Compliance level AA'!C279,"Yes")+COUNTIF('Compliance level AA'!C298,"Yes")+COUNTIF('Compliance level AA'!C317,"Yes")+COUNTIF('Compliance level AA'!C336,"Yes")+COUNTIF('Compliance level AA'!C355,"Yes")+COUNTIF('Compliance level AA'!C374,"Yes")</f>
        <v>0</v>
      </c>
      <c r="F12" s="36">
        <f>COUNTIF('Compliance level AA'!C13,"*No?")+COUNTIF('Compliance level AA'!C32,"*No?")+COUNTIF('Compliance level AA'!C51,"*No?")+COUNTIF('Compliance level AA'!C70,"*No?")+COUNTIF('Compliance level AA'!C89,"*No?")+COUNTIF('Compliance level AA'!C108,"*No?")+COUNTIF('Compliance level AA'!C127,"*No?")+COUNTIF('Compliance level AA'!C146,"*No?")+COUNTIF('Compliance level AA'!C165,"*No?")+COUNTIF('Compliance level AA'!C184,"*No?")+COUNTIF('Compliance level AA'!C203,"*No?")+COUNTIF('Compliance level AA'!C222,"*No?")+COUNTIF('Compliance level AA'!C241,"*No?")+COUNTIF('Compliance level AA'!C260,"*No?")+COUNTIF('Compliance level AA'!C279,"*No?")+COUNTIF('Compliance level AA'!C298,"*No?")+COUNTIF('Compliance level AA'!C317,"*No?")+COUNTIF('Compliance level AA'!C336,"*No?")+COUNTIF('Compliance level AA'!C355,"*No?")+COUNTIF('Compliance level AA'!C374,"*No?")</f>
        <v>0</v>
      </c>
      <c r="G12" s="36">
        <f>COUNTIF('Compliance level AA'!C13,"Not?Apply")+COUNTIF('Compliance level AA'!C32,"Not?Apply")+COUNTIF('Compliance level AA'!C51,"Not?apply")+COUNTIF('Compliance level AA'!C70,"Not?apply")+COUNTIF('Compliance level AA'!C89,"Not?apply")+COUNTIF('Compliance level AA'!C108,"Not?apply")+COUNTIF('Compliance level AA'!C127,"Not?apply")+COUNTIF('Compliance level AA'!C146,"Not?apply")+COUNTIF('Compliance level AA'!C165,"Not?apply")+COUNTIF('Compliance level AA'!C184,"Not?apply")+COUNTIF('Compliance level AA'!C203,"Not?apply")+COUNTIF('Compliance level AA'!C222,"Not?apply")+COUNTIF('Compliance level AA'!C241,"Not?apply")+COUNTIF('Compliance level AA'!C260,"Not?apply")+COUNTIF('Compliance level AA'!C279,"Not?apply")+COUNTIF('Compliance level AA'!C298,"Not?apply")+COUNTIF('Compliance level AA'!C317,"Not?apply")+COUNTIF('Compliance level AA'!C336,"Not?apply")+COUNTIF('Compliance level AA'!C355,"Not?apply")+COUNTIF('Compliance level AA'!C374,"Not?apply")</f>
        <v>0</v>
      </c>
      <c r="H12" s="26">
        <f t="shared" si="4"/>
        <v>0</v>
      </c>
      <c r="I12" s="27" t="str">
        <f t="shared" si="0"/>
        <v/>
      </c>
      <c r="J12" s="27" t="str">
        <f t="shared" si="1"/>
        <v/>
      </c>
      <c r="K12" s="29">
        <f t="shared" si="5"/>
        <v>0</v>
      </c>
      <c r="L12" s="30" t="str">
        <f t="shared" si="6"/>
        <v/>
      </c>
      <c r="M12" s="30" t="str">
        <f t="shared" si="3"/>
        <v/>
      </c>
    </row>
    <row r="13" spans="1:13" x14ac:dyDescent="0.25">
      <c r="A13" s="23" t="str">
        <f>'General Information'!B17</f>
        <v xml:space="preserve"> </v>
      </c>
      <c r="B13" s="35">
        <f>COUNTIF('Compliance level A'!C14,"Yes")+COUNTIF('Compliance level A'!C33,"Yes")+COUNTIF('Compliance level A'!C52,"Yes")+COUNTIF('Compliance level A'!C71,"Yes")+COUNTIF('Compliance level A'!C90,"Yes")+COUNTIF('Compliance level A'!C109,"Yes")+COUNTIF('Compliance level A'!C128,"Yes")+COUNTIF('Compliance level A'!C147,"Yes")+COUNTIF('Compliance level A'!C166,"Yes")+COUNTIF('Compliance level A'!C185,"Yes")+COUNTIF('Compliance level A'!C204,"Yes")+COUNTIF('Compliance level A'!C223,"Yes")+COUNTIF('Compliance level A'!C242,"Yes")+COUNTIF('Compliance level A'!C261,"Yes")+COUNTIF('Compliance level A'!C280,"Yes")+COUNTIF('Compliance level A'!C299,"Yes")+COUNTIF('Compliance level A'!C318,"Yes")+COUNTIF('Compliance level A'!C337,"Yes")+COUNTIF('Compliance level A'!C356,"Yes")+COUNTIF('Compliance level A'!C375,"Yes")+COUNTIF('Compliance level A'!C394,"Yes")+COUNTIF('Compliance level A'!C413,"Yes")+COUNTIF('Compliance level A'!C432,"Yes")+COUNTIF('Compliance level A'!C451,"Yes")+COUNTIF('Compliance level A'!C470,"Yes")+COUNTIF('Compliance level A'!C489,"Yes")+COUNTIF('Compliance level A'!C508,"Yes")+COUNTIF('Compliance level A'!C527,"Yes")+COUNTIF('Compliance level A'!C546,"Yes")</f>
        <v>0</v>
      </c>
      <c r="C13" s="35">
        <f>COUNTIF('Compliance level A'!C14,"*No?")+COUNTIF('Compliance level A'!C33,"*No?")+COUNTIF('Compliance level A'!C52,"*No?")+COUNTIF('Compliance level A'!C71,"*No?")+COUNTIF('Compliance level A'!C90,"*No?")+COUNTIF('Compliance level A'!C109,"*No?")+COUNTIF('Compliance level A'!C128,"*No?")+COUNTIF('Compliance level A'!C147,"*No?")+COUNTIF('Compliance level A'!C166,"*No?")+COUNTIF('Compliance level A'!C185,"*No?")+COUNTIF('Compliance level A'!C204,"*No?")+COUNTIF('Compliance level A'!C223,"*No?")+COUNTIF('Compliance level A'!C242,"*No?")+COUNTIF('Compliance level A'!C261,"*No?")+COUNTIF('Compliance level A'!C280,"*No?")+COUNTIF('Compliance level A'!C299,"*No?")+COUNTIF('Compliance level A'!C318,"*No?")+COUNTIF('Compliance level A'!C337,"*No?")+COUNTIF('Compliance level A'!C356,"*No?")+COUNTIF('Compliance level A'!C375,"*No?")+COUNTIF('Compliance level A'!C394,"*No?")+COUNTIF('Compliance level A'!C413,"*No?")+COUNTIF('Compliance level A'!C432,"*No?")+COUNTIF('Compliance level A'!C451,"*No?")+COUNTIF('Compliance level A'!C470,"*No?")+COUNTIF('Compliance level A'!C489,"*No?")+COUNTIF('Compliance level A'!C508,"*No?")+COUNTIF('Compliance level A'!C527,"*No?")+COUNTIF('Compliance level A'!C546,"*No?")</f>
        <v>0</v>
      </c>
      <c r="D13" s="35">
        <f>COUNTIF('Compliance level A'!C14,"Not?Apply")+COUNTIF('Compliance level A'!C33,"Not?Apply")+COUNTIF('Compliance level A'!C52,"Not?apply")+COUNTIF('Compliance level A'!C71,"Not?apply")+COUNTIF('Compliance level A'!C90,"Not?apply")+COUNTIF('Compliance level A'!C109,"Not?apply")+COUNTIF('Compliance level A'!C128,"Not?apply")+COUNTIF('Compliance level A'!C147,"Not?apply")+COUNTIF('Compliance level A'!C166,"Not?apply")+COUNTIF('Compliance level A'!C185,"Not?apply")+COUNTIF('Compliance level A'!C204,"Not?apply")+COUNTIF('Compliance level A'!C223,"Not?apply")+COUNTIF('Compliance level A'!C242,"Not?apply")+COUNTIF('Compliance level A'!C261,"Not?apply")+COUNTIF('Compliance level A'!C280,"Not?apply")+COUNTIF('Compliance level A'!C299,"Not?apply")+COUNTIF('Compliance level A'!C318,"Not?apply")+COUNTIF('Compliance level A'!C337,"Not?apply")+COUNTIF('Compliance level A'!C356,"Not?apply")+COUNTIF('Compliance level A'!C375,"Not?apply")+COUNTIF('Compliance level A'!C394,"Not?apply")+COUNTIF('Compliance level A'!C413,"Not?apply")+COUNTIF('Compliance level A'!C432,"Not?apply")+COUNTIF('Compliance level A'!C451,"Not?apply")+COUNTIF('Compliance level A'!C470,"Not?apply")+COUNTIF('Compliance level A'!C489,"Not?apply")+COUNTIF('Compliance level A'!C508,"Not?apply")+COUNTIF('Compliance level A'!C527,"Not?apply")+COUNTIF('Compliance level A'!C546,"Not?apply")</f>
        <v>0</v>
      </c>
      <c r="E13" s="36">
        <f>COUNTIF('Compliance level AA'!C14,"Yes")+COUNTIF('Compliance level AA'!C33,"Yes")+COUNTIF('Compliance level AA'!C52,"Yes")+COUNTIF('Compliance level AA'!C71,"Yes")+COUNTIF('Compliance level AA'!C90,"Yes")+COUNTIF('Compliance level AA'!C109,"Yes")+COUNTIF('Compliance level AA'!C128,"Yes")+COUNTIF('Compliance level AA'!C147,"Yes")+COUNTIF('Compliance level AA'!C166,"Yes")+COUNTIF('Compliance level AA'!C185,"Yes")+COUNTIF('Compliance level AA'!C204,"Yes")+COUNTIF('Compliance level AA'!C223,"Yes")+COUNTIF('Compliance level AA'!C242,"Yes")+COUNTIF('Compliance level AA'!C261,"Yes")+COUNTIF('Compliance level AA'!C280,"Yes")+COUNTIF('Compliance level AA'!C299,"Yes")+COUNTIF('Compliance level AA'!C318,"Yes")+COUNTIF('Compliance level AA'!C337,"Yes")+COUNTIF('Compliance level AA'!C356,"Yes")+COUNTIF('Compliance level AA'!C375,"Yes")</f>
        <v>0</v>
      </c>
      <c r="F13" s="36">
        <f>COUNTIF('Compliance level AA'!C14,"*No?")+COUNTIF('Compliance level AA'!C33,"*No?")+COUNTIF('Compliance level AA'!C52,"*No?")+COUNTIF('Compliance level AA'!C71,"*No?")+COUNTIF('Compliance level AA'!C90,"*No?")+COUNTIF('Compliance level AA'!C109,"*No?")+COUNTIF('Compliance level AA'!C128,"*No?")+COUNTIF('Compliance level AA'!C147,"*No?")+COUNTIF('Compliance level AA'!C166,"*No?")+COUNTIF('Compliance level AA'!C185,"*No?")+COUNTIF('Compliance level AA'!C204,"*No?")+COUNTIF('Compliance level AA'!C223,"*No?")+COUNTIF('Compliance level AA'!C242,"*No?")+COUNTIF('Compliance level AA'!C261,"*No?")+COUNTIF('Compliance level AA'!C280,"*No?")+COUNTIF('Compliance level AA'!C299,"*No?")+COUNTIF('Compliance level AA'!C318,"*No?")+COUNTIF('Compliance level AA'!C337,"*No?")+COUNTIF('Compliance level AA'!C356,"*No?")+COUNTIF('Compliance level AA'!C375,"*No?")</f>
        <v>0</v>
      </c>
      <c r="G13" s="36">
        <f>COUNTIF('Compliance level AA'!C14,"Not?Apply")+COUNTIF('Compliance level AA'!C33,"Not?Apply")+COUNTIF('Compliance level AA'!C52,"Not?apply")+COUNTIF('Compliance level AA'!C71,"Not?apply")+COUNTIF('Compliance level AA'!C90,"Not?apply")+COUNTIF('Compliance level AA'!C109,"Not?apply")+COUNTIF('Compliance level AA'!C128,"Not?apply")+COUNTIF('Compliance level AA'!C147,"Not?apply")+COUNTIF('Compliance level AA'!C166,"Not?apply")+COUNTIF('Compliance level AA'!C185,"Not?apply")+COUNTIF('Compliance level AA'!C204,"Not?apply")+COUNTIF('Compliance level AA'!C223,"Not?apply")+COUNTIF('Compliance level AA'!C242,"Not?apply")+COUNTIF('Compliance level AA'!C261,"Not?apply")+COUNTIF('Compliance level AA'!C280,"Not?apply")+COUNTIF('Compliance level AA'!C299,"Not?apply")+COUNTIF('Compliance level AA'!C318,"Not?apply")+COUNTIF('Compliance level AA'!C337,"Not?apply")+COUNTIF('Compliance level AA'!C356,"Not?apply")+COUNTIF('Compliance level AA'!C375,"Not?apply")</f>
        <v>0</v>
      </c>
      <c r="H13" s="26">
        <f t="shared" si="4"/>
        <v>0</v>
      </c>
      <c r="I13" s="27" t="str">
        <f t="shared" si="0"/>
        <v/>
      </c>
      <c r="J13" s="27" t="str">
        <f t="shared" si="1"/>
        <v/>
      </c>
      <c r="K13" s="29">
        <f t="shared" si="5"/>
        <v>0</v>
      </c>
      <c r="L13" s="30" t="str">
        <f t="shared" si="6"/>
        <v/>
      </c>
      <c r="M13" s="30" t="str">
        <f t="shared" si="3"/>
        <v/>
      </c>
    </row>
    <row r="14" spans="1:13" x14ac:dyDescent="0.25">
      <c r="A14" s="23" t="str">
        <f>'General Information'!B18</f>
        <v xml:space="preserve"> </v>
      </c>
      <c r="B14" s="35">
        <f>COUNTIF('Compliance level A'!C15,"Yes")+COUNTIF('Compliance level A'!C34,"Yes")+COUNTIF('Compliance level A'!C53,"Yes")+COUNTIF('Compliance level A'!C72,"Yes")+COUNTIF('Compliance level A'!C91,"Yes")+COUNTIF('Compliance level A'!C110,"Yes")+COUNTIF('Compliance level A'!C129,"Yes")+COUNTIF('Compliance level A'!C148,"Yes")+COUNTIF('Compliance level A'!C167,"Yes")+COUNTIF('Compliance level A'!C186,"Yes")+COUNTIF('Compliance level A'!C205,"Yes")+COUNTIF('Compliance level A'!C224,"Yes")+COUNTIF('Compliance level A'!C243,"Yes")+COUNTIF('Compliance level A'!C262,"Yes")+COUNTIF('Compliance level A'!C281,"Yes")+COUNTIF('Compliance level A'!C300,"Yes")+COUNTIF('Compliance level A'!C319,"Yes")+COUNTIF('Compliance level A'!C338,"Yes")+COUNTIF('Compliance level A'!C357,"Yes")+COUNTIF('Compliance level A'!C376,"Yes")+COUNTIF('Compliance level A'!C395,"Yes")+COUNTIF('Compliance level A'!C414,"Yes")+COUNTIF('Compliance level A'!C433,"Yes")+COUNTIF('Compliance level A'!C452,"Yes")+COUNTIF('Compliance level A'!C471,"Yes")+COUNTIF('Compliance level A'!C490,"Yes")+COUNTIF('Compliance level A'!C509,"Yes")+COUNTIF('Compliance level A'!C528,"Yes")+COUNTIF('Compliance level A'!C547,"Yes")</f>
        <v>0</v>
      </c>
      <c r="C14" s="35">
        <f>COUNTIF('Compliance level A'!C15,"*No?")+COUNTIF('Compliance level A'!C34,"*No?")+COUNTIF('Compliance level A'!C53,"*No?")+COUNTIF('Compliance level A'!C72,"*No?")+COUNTIF('Compliance level A'!C91,"*No?")+COUNTIF('Compliance level A'!C110,"*No?")+COUNTIF('Compliance level A'!C129,"*No?")+COUNTIF('Compliance level A'!C148,"*No?")+COUNTIF('Compliance level A'!C167,"*No?")+COUNTIF('Compliance level A'!C186,"*No?")+COUNTIF('Compliance level A'!C205,"*No?")+COUNTIF('Compliance level A'!C224,"*No?")+COUNTIF('Compliance level A'!C243,"*No?")+COUNTIF('Compliance level A'!C262,"*No?")+COUNTIF('Compliance level A'!C281,"*No?")+COUNTIF('Compliance level A'!C300,"*No?")+COUNTIF('Compliance level A'!C319,"*No?")+COUNTIF('Compliance level A'!C338,"*No?")+COUNTIF('Compliance level A'!C357,"*No?")+COUNTIF('Compliance level A'!C376,"*No?")+COUNTIF('Compliance level A'!C395,"*No?")+COUNTIF('Compliance level A'!C414,"*No?")+COUNTIF('Compliance level A'!C433,"*No?")+COUNTIF('Compliance level A'!C452,"*No?")+COUNTIF('Compliance level A'!C471,"*No?")+COUNTIF('Compliance level A'!C490,"*No?")+COUNTIF('Compliance level A'!C509,"*No?")+COUNTIF('Compliance level A'!C528,"*No?")+COUNTIF('Compliance level A'!C547,"*No?")</f>
        <v>0</v>
      </c>
      <c r="D14" s="35">
        <f>COUNTIF('Compliance level A'!C15,"Not?Apply")+COUNTIF('Compliance level A'!C34,"Not?Apply")+COUNTIF('Compliance level A'!C53,"Not?apply")+COUNTIF('Compliance level A'!C72,"Not?apply")+COUNTIF('Compliance level A'!C91,"Not?apply")+COUNTIF('Compliance level A'!C110,"Not?apply")+COUNTIF('Compliance level A'!C129,"Not?apply")+COUNTIF('Compliance level A'!C148,"Not?apply")+COUNTIF('Compliance level A'!C167,"Not?apply")+COUNTIF('Compliance level A'!C186,"Not?apply")+COUNTIF('Compliance level A'!C205,"Not?apply")+COUNTIF('Compliance level A'!C224,"Not?apply")+COUNTIF('Compliance level A'!C243,"Not?apply")+COUNTIF('Compliance level A'!C262,"Not?apply")+COUNTIF('Compliance level A'!C281,"Not?apply")+COUNTIF('Compliance level A'!C300,"Not?apply")+COUNTIF('Compliance level A'!C319,"Not?apply")+COUNTIF('Compliance level A'!C338,"Not?apply")+COUNTIF('Compliance level A'!C357,"Not?apply")+COUNTIF('Compliance level A'!C376,"Not?apply")+COUNTIF('Compliance level A'!C395,"Not?apply")+COUNTIF('Compliance level A'!C414,"Not?apply")+COUNTIF('Compliance level A'!C433,"Not?apply")+COUNTIF('Compliance level A'!C452,"Not?apply")+COUNTIF('Compliance level A'!C471,"Not?apply")+COUNTIF('Compliance level A'!C490,"Not?apply")+COUNTIF('Compliance level A'!C509,"Not?apply")+COUNTIF('Compliance level A'!C528,"Not?apply")+COUNTIF('Compliance level A'!C547,"Not?apply")</f>
        <v>0</v>
      </c>
      <c r="E14" s="36">
        <f>COUNTIF('Compliance level AA'!C15,"Yes")+COUNTIF('Compliance level AA'!C34,"Yes")+COUNTIF('Compliance level AA'!C53,"Yes")+COUNTIF('Compliance level AA'!C72,"Yes")+COUNTIF('Compliance level AA'!C91,"Yes")+COUNTIF('Compliance level AA'!C110,"Yes")+COUNTIF('Compliance level AA'!C129,"Yes")+COUNTIF('Compliance level AA'!C148,"Yes")+COUNTIF('Compliance level AA'!C167,"Yes")+COUNTIF('Compliance level AA'!C186,"Yes")+COUNTIF('Compliance level AA'!C205,"Yes")+COUNTIF('Compliance level AA'!C224,"Yes")+COUNTIF('Compliance level AA'!C243,"Yes")+COUNTIF('Compliance level AA'!C262,"Yes")+COUNTIF('Compliance level AA'!C281,"Yes")+COUNTIF('Compliance level AA'!C300,"Yes")+COUNTIF('Compliance level AA'!C319,"Yes")+COUNTIF('Compliance level AA'!C338,"Yes")+COUNTIF('Compliance level AA'!C357,"Yes")+COUNTIF('Compliance level AA'!C376,"Yes")</f>
        <v>0</v>
      </c>
      <c r="F14" s="36">
        <f>COUNTIF('Compliance level AA'!C15,"*No?")+COUNTIF('Compliance level AA'!C34,"*No?")+COUNTIF('Compliance level AA'!C53,"*No?")+COUNTIF('Compliance level AA'!C72,"*No?")+COUNTIF('Compliance level AA'!C91,"*No?")+COUNTIF('Compliance level AA'!C110,"*No?")+COUNTIF('Compliance level AA'!C129,"*No?")+COUNTIF('Compliance level AA'!C148,"*No?")+COUNTIF('Compliance level AA'!C167,"*No?")+COUNTIF('Compliance level AA'!C186,"*No?")+COUNTIF('Compliance level AA'!C205,"*No?")+COUNTIF('Compliance level AA'!C224,"*No?")+COUNTIF('Compliance level AA'!C243,"*No?")+COUNTIF('Compliance level AA'!C262,"*No?")+COUNTIF('Compliance level AA'!C281,"*No?")+COUNTIF('Compliance level AA'!C300,"*No?")+COUNTIF('Compliance level AA'!C319,"*No?")+COUNTIF('Compliance level AA'!C338,"*No?")+COUNTIF('Compliance level AA'!C357,"*No?")+COUNTIF('Compliance level AA'!C376,"*No?")</f>
        <v>0</v>
      </c>
      <c r="G14" s="36">
        <f>COUNTIF('Compliance level AA'!C15,"Not?Apply")+COUNTIF('Compliance level AA'!C34,"Not?Apply")+COUNTIF('Compliance level AA'!C53,"Not?apply")+COUNTIF('Compliance level AA'!C72,"Not?apply")+COUNTIF('Compliance level AA'!C91,"Not?apply")+COUNTIF('Compliance level AA'!C110,"Not?apply")+COUNTIF('Compliance level AA'!C129,"Not?apply")+COUNTIF('Compliance level AA'!C148,"Not?apply")+COUNTIF('Compliance level AA'!C167,"Not?apply")+COUNTIF('Compliance level AA'!C186,"Not?apply")+COUNTIF('Compliance level AA'!C205,"Not?apply")+COUNTIF('Compliance level AA'!C224,"Not?apply")+COUNTIF('Compliance level AA'!C243,"Not?apply")+COUNTIF('Compliance level AA'!C262,"Not?apply")+COUNTIF('Compliance level AA'!C281,"Not?apply")+COUNTIF('Compliance level AA'!C300,"Not?apply")+COUNTIF('Compliance level AA'!C319,"Not?apply")+COUNTIF('Compliance level AA'!C338,"Not?apply")+COUNTIF('Compliance level AA'!C357,"Not?apply")+COUNTIF('Compliance level AA'!C376,"Not?apply")</f>
        <v>0</v>
      </c>
      <c r="H14" s="26">
        <f t="shared" si="4"/>
        <v>0</v>
      </c>
      <c r="I14" s="27" t="str">
        <f t="shared" si="0"/>
        <v/>
      </c>
      <c r="J14" s="27" t="str">
        <f t="shared" si="1"/>
        <v/>
      </c>
      <c r="K14" s="29">
        <f t="shared" si="5"/>
        <v>0</v>
      </c>
      <c r="L14" s="30" t="str">
        <f t="shared" si="6"/>
        <v/>
      </c>
      <c r="M14" s="30" t="str">
        <f t="shared" si="3"/>
        <v/>
      </c>
    </row>
    <row r="15" spans="1:13" x14ac:dyDescent="0.25">
      <c r="A15" s="23" t="str">
        <f>'General Information'!B19</f>
        <v xml:space="preserve"> </v>
      </c>
      <c r="B15" s="35">
        <f>COUNTIF('Compliance level A'!C16,"Yes")+COUNTIF('Compliance level A'!C35,"Yes")+COUNTIF('Compliance level A'!C54,"Yes")+COUNTIF('Compliance level A'!C73,"Yes")+COUNTIF('Compliance level A'!C92,"Yes")+COUNTIF('Compliance level A'!C111,"Yes")+COUNTIF('Compliance level A'!C130,"Yes")+COUNTIF('Compliance level A'!C149,"Yes")+COUNTIF('Compliance level A'!C168,"Yes")+COUNTIF('Compliance level A'!C187,"Yes")+COUNTIF('Compliance level A'!C206,"Yes")+COUNTIF('Compliance level A'!C225,"Yes")+COUNTIF('Compliance level A'!C244,"Yes")+COUNTIF('Compliance level A'!C263,"Yes")+COUNTIF('Compliance level A'!C282,"Yes")+COUNTIF('Compliance level A'!C301,"Yes")+COUNTIF('Compliance level A'!C320,"Yes")+COUNTIF('Compliance level A'!C339,"Yes")+COUNTIF('Compliance level A'!C358,"Yes")+COUNTIF('Compliance level A'!C377,"Yes")+COUNTIF('Compliance level A'!C396,"Yes")+COUNTIF('Compliance level A'!C415,"Yes")+COUNTIF('Compliance level A'!C434,"Yes")+COUNTIF('Compliance level A'!C453,"Yes")+COUNTIF('Compliance level A'!C472,"Yes")+COUNTIF('Compliance level A'!C491,"Yes")+COUNTIF('Compliance level A'!C510,"Yes")+COUNTIF('Compliance level A'!C529,"Yes")+COUNTIF('Compliance level A'!C548,"Yes")</f>
        <v>0</v>
      </c>
      <c r="C15" s="35">
        <f>COUNTIF('Compliance level A'!C16,"*No?")+COUNTIF('Compliance level A'!C35,"*No?")+COUNTIF('Compliance level A'!C54,"*No?")+COUNTIF('Compliance level A'!C73,"*No?")+COUNTIF('Compliance level A'!C92,"*No?")+COUNTIF('Compliance level A'!C111,"*No?")+COUNTIF('Compliance level A'!C130,"*No?")+COUNTIF('Compliance level A'!C149,"*No?")+COUNTIF('Compliance level A'!C168,"*No?")+COUNTIF('Compliance level A'!C187,"*No?")+COUNTIF('Compliance level A'!C206,"*No?")+COUNTIF('Compliance level A'!C225,"*No?")+COUNTIF('Compliance level A'!C244,"*No?")+COUNTIF('Compliance level A'!C263,"*No?")+COUNTIF('Compliance level A'!C282,"*No?")+COUNTIF('Compliance level A'!C301,"*No?")+COUNTIF('Compliance level A'!C320,"*No?")+COUNTIF('Compliance level A'!C339,"*No?")+COUNTIF('Compliance level A'!C358,"*No?")+COUNTIF('Compliance level A'!C377,"*No?")+COUNTIF('Compliance level A'!C396,"*No?")+COUNTIF('Compliance level A'!C415,"*No?")+COUNTIF('Compliance level A'!C434,"*No?")+COUNTIF('Compliance level A'!C453,"*No?")+COUNTIF('Compliance level A'!C472,"*No?")+COUNTIF('Compliance level A'!C491,"*No?")+COUNTIF('Compliance level A'!C510,"*No?")+COUNTIF('Compliance level A'!C529,"*No?")+COUNTIF('Compliance level A'!C548,"*No?")</f>
        <v>0</v>
      </c>
      <c r="D15" s="35">
        <f>COUNTIF('Compliance level A'!C16,"Not?Apply")+COUNTIF('Compliance level A'!C35,"Not?Apply")+COUNTIF('Compliance level A'!C54,"Not?apply")+COUNTIF('Compliance level A'!C73,"Not?apply")+COUNTIF('Compliance level A'!C92,"Not?apply")+COUNTIF('Compliance level A'!C111,"Not?apply")+COUNTIF('Compliance level A'!C130,"Not?apply")+COUNTIF('Compliance level A'!C149,"Not?apply")+COUNTIF('Compliance level A'!C168,"Not?apply")+COUNTIF('Compliance level A'!C187,"Not?apply")+COUNTIF('Compliance level A'!C206,"Not?apply")+COUNTIF('Compliance level A'!C225,"Not?apply")+COUNTIF('Compliance level A'!C244,"Not?apply")+COUNTIF('Compliance level A'!C263,"Not?apply")+COUNTIF('Compliance level A'!C282,"Not?apply")+COUNTIF('Compliance level A'!C301,"Not?apply")+COUNTIF('Compliance level A'!C320,"Not?apply")+COUNTIF('Compliance level A'!C339,"Not?apply")+COUNTIF('Compliance level A'!C358,"Not?apply")+COUNTIF('Compliance level A'!C377,"Not?apply")+COUNTIF('Compliance level A'!C396,"Not?apply")+COUNTIF('Compliance level A'!C415,"Not?apply")+COUNTIF('Compliance level A'!C434,"Not?apply")+COUNTIF('Compliance level A'!C453,"Not?apply")+COUNTIF('Compliance level A'!C472,"Not?apply")+COUNTIF('Compliance level A'!C491,"Not?apply")+COUNTIF('Compliance level A'!C510,"Not?apply")+COUNTIF('Compliance level A'!C529,"Not?apply")+COUNTIF('Compliance level A'!C548,"Not?apply")</f>
        <v>0</v>
      </c>
      <c r="E15" s="36">
        <f>COUNTIF('Compliance level AA'!C16,"Yes")+COUNTIF('Compliance level AA'!C35,"Yes")+COUNTIF('Compliance level AA'!C54,"Yes")+COUNTIF('Compliance level AA'!C73,"Yes")+COUNTIF('Compliance level AA'!C92,"Yes")+COUNTIF('Compliance level AA'!C111,"Yes")+COUNTIF('Compliance level AA'!C130,"Yes")+COUNTIF('Compliance level AA'!C149,"Yes")+COUNTIF('Compliance level AA'!C168,"Yes")+COUNTIF('Compliance level AA'!C187,"Yes")+COUNTIF('Compliance level AA'!C206,"Yes")+COUNTIF('Compliance level AA'!C225,"Yes")+COUNTIF('Compliance level AA'!C244,"Yes")+COUNTIF('Compliance level AA'!C263,"Yes")+COUNTIF('Compliance level AA'!C282,"Yes")+COUNTIF('Compliance level AA'!C301,"Yes")+COUNTIF('Compliance level AA'!C320,"Yes")+COUNTIF('Compliance level AA'!C339,"Yes")+COUNTIF('Compliance level AA'!C358,"Yes")+COUNTIF('Compliance level AA'!C377,"Yes")</f>
        <v>0</v>
      </c>
      <c r="F15" s="36">
        <f>COUNTIF('Compliance level AA'!C16,"*No?")+COUNTIF('Compliance level AA'!C35,"*No?")+COUNTIF('Compliance level AA'!C54,"*No?")+COUNTIF('Compliance level AA'!C73,"*No?")+COUNTIF('Compliance level AA'!C92,"*No?")+COUNTIF('Compliance level AA'!C111,"*No?")+COUNTIF('Compliance level AA'!C130,"*No?")+COUNTIF('Compliance level AA'!C149,"*No?")+COUNTIF('Compliance level AA'!C168,"*No?")+COUNTIF('Compliance level AA'!C187,"*No?")+COUNTIF('Compliance level AA'!C206,"*No?")+COUNTIF('Compliance level AA'!C225,"*No?")+COUNTIF('Compliance level AA'!C244,"*No?")+COUNTIF('Compliance level AA'!C263,"*No?")+COUNTIF('Compliance level AA'!C282,"*No?")+COUNTIF('Compliance level AA'!C301,"*No?")+COUNTIF('Compliance level AA'!C320,"*No?")+COUNTIF('Compliance level AA'!C339,"*No?")+COUNTIF('Compliance level AA'!C358,"*No?")+COUNTIF('Compliance level AA'!C377,"*No?")</f>
        <v>0</v>
      </c>
      <c r="G15" s="36">
        <f>COUNTIF('Compliance level AA'!C16,"Not?Apply")+COUNTIF('Compliance level AA'!C35,"Not?Apply")+COUNTIF('Compliance level AA'!C54,"Not?apply")+COUNTIF('Compliance level AA'!C73,"Not?apply")+COUNTIF('Compliance level AA'!C92,"Not?apply")+COUNTIF('Compliance level AA'!C111,"Not?apply")+COUNTIF('Compliance level AA'!C130,"Not?apply")+COUNTIF('Compliance level AA'!C149,"Not?apply")+COUNTIF('Compliance level AA'!C168,"Not?apply")+COUNTIF('Compliance level AA'!C187,"Not?apply")+COUNTIF('Compliance level AA'!C206,"Not?apply")+COUNTIF('Compliance level AA'!C225,"Not?apply")+COUNTIF('Compliance level AA'!C244,"Not?apply")+COUNTIF('Compliance level AA'!C263,"Not?apply")+COUNTIF('Compliance level AA'!C282,"Not?apply")+COUNTIF('Compliance level AA'!C301,"Not?apply")+COUNTIF('Compliance level AA'!C320,"Not?apply")+COUNTIF('Compliance level AA'!C339,"Not?apply")+COUNTIF('Compliance level AA'!C358,"Not?apply")+COUNTIF('Compliance level AA'!C377,"Not?apply")</f>
        <v>0</v>
      </c>
      <c r="H15" s="26">
        <f t="shared" si="4"/>
        <v>0</v>
      </c>
      <c r="I15" s="27" t="str">
        <f t="shared" si="0"/>
        <v/>
      </c>
      <c r="J15" s="27" t="str">
        <f t="shared" si="1"/>
        <v/>
      </c>
      <c r="K15" s="29">
        <f t="shared" si="5"/>
        <v>0</v>
      </c>
      <c r="L15" s="30" t="str">
        <f t="shared" si="6"/>
        <v/>
      </c>
      <c r="M15" s="30" t="str">
        <f t="shared" si="3"/>
        <v/>
      </c>
    </row>
    <row r="16" spans="1:13" x14ac:dyDescent="0.25">
      <c r="A16" s="23" t="str">
        <f>'General Information'!B20</f>
        <v xml:space="preserve"> </v>
      </c>
      <c r="B16" s="35">
        <f>COUNTIF('Compliance level A'!C17,"Yes")+COUNTIF('Compliance level A'!C36,"Yes")+COUNTIF('Compliance level A'!C55,"Yes")+COUNTIF('Compliance level A'!C74,"Yes")+COUNTIF('Compliance level A'!C93,"Yes")+COUNTIF('Compliance level A'!C112,"Yes")+COUNTIF('Compliance level A'!C131,"Yes")+COUNTIF('Compliance level A'!C150,"Yes")+COUNTIF('Compliance level A'!C169,"Yes")+COUNTIF('Compliance level A'!C188,"Yes")+COUNTIF('Compliance level A'!C207,"Yes")+COUNTIF('Compliance level A'!C226,"Yes")+COUNTIF('Compliance level A'!C245,"Yes")+COUNTIF('Compliance level A'!C264,"Yes")+COUNTIF('Compliance level A'!C283,"Yes")+COUNTIF('Compliance level A'!C302,"Yes")+COUNTIF('Compliance level A'!C321,"Yes")+COUNTIF('Compliance level A'!C340,"Yes")+COUNTIF('Compliance level A'!C359,"Yes")+COUNTIF('Compliance level A'!C378,"Yes")+COUNTIF('Compliance level A'!C397,"Yes")+COUNTIF('Compliance level A'!C416,"Yes")+COUNTIF('Compliance level A'!C435,"Yes")+COUNTIF('Compliance level A'!C454,"Yes")+COUNTIF('Compliance level A'!C473,"Yes")+COUNTIF('Compliance level A'!C492,"Yes")+COUNTIF('Compliance level A'!C511,"Yes")+COUNTIF('Compliance level A'!C530,"Yes")+COUNTIF('Compliance level A'!C549,"Yes")</f>
        <v>0</v>
      </c>
      <c r="C16" s="35">
        <f>COUNTIF('Compliance level A'!C17,"*No?")+COUNTIF('Compliance level A'!C36,"*No?")+COUNTIF('Compliance level A'!C55,"*No?")+COUNTIF('Compliance level A'!C74,"*No?")+COUNTIF('Compliance level A'!C93,"*No?")+COUNTIF('Compliance level A'!C112,"*No?")+COUNTIF('Compliance level A'!C131,"*No?")+COUNTIF('Compliance level A'!C150,"*No?")+COUNTIF('Compliance level A'!C169,"*No?")+COUNTIF('Compliance level A'!C188,"*No?")+COUNTIF('Compliance level A'!C207,"*No?")+COUNTIF('Compliance level A'!C226,"*No?")+COUNTIF('Compliance level A'!C245,"*No?")+COUNTIF('Compliance level A'!C264,"*No?")+COUNTIF('Compliance level A'!C283,"*No?")+COUNTIF('Compliance level A'!C302,"*No?")+COUNTIF('Compliance level A'!C321,"*No?")+COUNTIF('Compliance level A'!C340,"*No?")+COUNTIF('Compliance level A'!C359,"*No?")+COUNTIF('Compliance level A'!C378,"*No?")+COUNTIF('Compliance level A'!C397,"*No?")+COUNTIF('Compliance level A'!C416,"*No?")+COUNTIF('Compliance level A'!C435,"*No?")+COUNTIF('Compliance level A'!C454,"*No?")+COUNTIF('Compliance level A'!C473,"*No?")+COUNTIF('Compliance level A'!C492,"*No?")+COUNTIF('Compliance level A'!C511,"*No?")+COUNTIF('Compliance level A'!C530,"*No?")+COUNTIF('Compliance level A'!C549,"*No?")</f>
        <v>0</v>
      </c>
      <c r="D16" s="35">
        <f>COUNTIF('Compliance level A'!C17,"Not?Apply")+COUNTIF('Compliance level A'!C36,"Not?Apply")+COUNTIF('Compliance level A'!C55,"Not?apply")+COUNTIF('Compliance level A'!C74,"Not?apply")+COUNTIF('Compliance level A'!C93,"Not?apply")+COUNTIF('Compliance level A'!C112,"Not?apply")+COUNTIF('Compliance level A'!C131,"Not?apply")+COUNTIF('Compliance level A'!C150,"Not?apply")+COUNTIF('Compliance level A'!C169,"Not?apply")+COUNTIF('Compliance level A'!C188,"Not?apply")+COUNTIF('Compliance level A'!C207,"Not?apply")+COUNTIF('Compliance level A'!C226,"Not?apply")+COUNTIF('Compliance level A'!C245,"Not?apply")+COUNTIF('Compliance level A'!C264,"Not?apply")+COUNTIF('Compliance level A'!C283,"Not?apply")+COUNTIF('Compliance level A'!C302,"Not?apply")+COUNTIF('Compliance level A'!C321,"Not?apply")+COUNTIF('Compliance level A'!C340,"Not?apply")+COUNTIF('Compliance level A'!C359,"Not?apply")+COUNTIF('Compliance level A'!C378,"Not?apply")+COUNTIF('Compliance level A'!C397,"Not?apply")+COUNTIF('Compliance level A'!C416,"Not?apply")+COUNTIF('Compliance level A'!C435,"Not?apply")+COUNTIF('Compliance level A'!C454,"Not?apply")+COUNTIF('Compliance level A'!C473,"Not?apply")+COUNTIF('Compliance level A'!C492,"Not?apply")+COUNTIF('Compliance level A'!C511,"Not?apply")+COUNTIF('Compliance level A'!C530,"Not?apply")+COUNTIF('Compliance level A'!C549,"Not?apply")</f>
        <v>0</v>
      </c>
      <c r="E16" s="36">
        <f>COUNTIF('Compliance level AA'!C17,"Yes")+COUNTIF('Compliance level AA'!C36,"Yes")+COUNTIF('Compliance level AA'!C55,"Yes")+COUNTIF('Compliance level AA'!C74,"Yes")+COUNTIF('Compliance level AA'!C93,"Yes")+COUNTIF('Compliance level AA'!C112,"Yes")+COUNTIF('Compliance level AA'!C131,"Yes")+COUNTIF('Compliance level AA'!C150,"Yes")+COUNTIF('Compliance level AA'!C169,"Yes")+COUNTIF('Compliance level AA'!C188,"Yes")+COUNTIF('Compliance level AA'!C207,"Yes")+COUNTIF('Compliance level AA'!C226,"Yes")+COUNTIF('Compliance level AA'!C245,"Yes")+COUNTIF('Compliance level AA'!C264,"Yes")+COUNTIF('Compliance level AA'!C283,"Yes")+COUNTIF('Compliance level AA'!C302,"Yes")+COUNTIF('Compliance level AA'!C321,"Yes")+COUNTIF('Compliance level AA'!C340,"Yes")+COUNTIF('Compliance level AA'!C359,"Yes")+COUNTIF('Compliance level AA'!C378,"Yes")</f>
        <v>0</v>
      </c>
      <c r="F16" s="36">
        <f>COUNTIF('Compliance level AA'!C17,"*No?")+COUNTIF('Compliance level AA'!C36,"*No?")+COUNTIF('Compliance level AA'!C55,"*No?")+COUNTIF('Compliance level AA'!C74,"*No?")+COUNTIF('Compliance level AA'!C93,"*No?")+COUNTIF('Compliance level AA'!C112,"*No?")+COUNTIF('Compliance level AA'!C131,"*No?")+COUNTIF('Compliance level AA'!C150,"*No?")+COUNTIF('Compliance level AA'!C169,"*No?")+COUNTIF('Compliance level AA'!C188,"*No?")+COUNTIF('Compliance level AA'!C207,"*No?")+COUNTIF('Compliance level AA'!C226,"*No?")+COUNTIF('Compliance level AA'!C245,"*No?")+COUNTIF('Compliance level AA'!C264,"*No?")+COUNTIF('Compliance level AA'!C283,"*No?")+COUNTIF('Compliance level AA'!C302,"*No?")+COUNTIF('Compliance level AA'!C321,"*No?")+COUNTIF('Compliance level AA'!C340,"*No?")+COUNTIF('Compliance level AA'!C359,"*No?")+COUNTIF('Compliance level AA'!C378,"*No?")</f>
        <v>0</v>
      </c>
      <c r="G16" s="36">
        <f>COUNTIF('Compliance level AA'!C17,"Not?Apply")+COUNTIF('Compliance level AA'!C36,"Not?Apply")+COUNTIF('Compliance level AA'!C55,"Not?apply")+COUNTIF('Compliance level AA'!C74,"Not?apply")+COUNTIF('Compliance level AA'!C93,"Not?apply")+COUNTIF('Compliance level AA'!C112,"Not?apply")+COUNTIF('Compliance level AA'!C131,"Not?apply")+COUNTIF('Compliance level AA'!C150,"Not?apply")+COUNTIF('Compliance level AA'!C169,"Not?apply")+COUNTIF('Compliance level AA'!C188,"Not?apply")+COUNTIF('Compliance level AA'!C207,"Not?apply")+COUNTIF('Compliance level AA'!C226,"Not?apply")+COUNTIF('Compliance level AA'!C245,"Not?apply")+COUNTIF('Compliance level AA'!C264,"Not?apply")+COUNTIF('Compliance level AA'!C283,"Not?apply")+COUNTIF('Compliance level AA'!C302,"Not?apply")+COUNTIF('Compliance level AA'!C321,"Not?apply")+COUNTIF('Compliance level AA'!C340,"Not?apply")+COUNTIF('Compliance level AA'!C359,"Not?apply")+COUNTIF('Compliance level AA'!C378,"Not?apply")</f>
        <v>0</v>
      </c>
      <c r="H16" s="26">
        <f>IF(D16+C16+B16&gt;0,(30-D16),0)</f>
        <v>0</v>
      </c>
      <c r="I16" s="27" t="str">
        <f t="shared" si="0"/>
        <v/>
      </c>
      <c r="J16" s="27" t="str">
        <f t="shared" si="1"/>
        <v/>
      </c>
      <c r="K16" s="29">
        <f t="shared" si="5"/>
        <v>0</v>
      </c>
      <c r="L16" s="30" t="str">
        <f t="shared" si="6"/>
        <v/>
      </c>
      <c r="M16" s="30" t="str">
        <f t="shared" si="3"/>
        <v/>
      </c>
    </row>
    <row r="17" spans="1:13" x14ac:dyDescent="0.25">
      <c r="A17" s="23" t="str">
        <f>'General Information'!B21</f>
        <v xml:space="preserve"> </v>
      </c>
      <c r="B17" s="35">
        <f>COUNTIF('Compliance level A'!C18,"Yes")+COUNTIF('Compliance level A'!C37,"Yes")+COUNTIF('Compliance level A'!C56,"Yes")+COUNTIF('Compliance level A'!C75,"Yes")+COUNTIF('Compliance level A'!C94,"Yes")+COUNTIF('Compliance level A'!C113,"Yes")+COUNTIF('Compliance level A'!C132,"Yes")+COUNTIF('Compliance level A'!C151,"Yes")+COUNTIF('Compliance level A'!C170,"Yes")+COUNTIF('Compliance level A'!C189,"Yes")+COUNTIF('Compliance level A'!C208,"Yes")+COUNTIF('Compliance level A'!C227,"Yes")+COUNTIF('Compliance level A'!C246,"Yes")+COUNTIF('Compliance level A'!C265,"Yes")+COUNTIF('Compliance level A'!C284,"Yes")+COUNTIF('Compliance level A'!C303,"Yes")+COUNTIF('Compliance level A'!C322,"Yes")+COUNTIF('Compliance level A'!C341,"Yes")+COUNTIF('Compliance level A'!C360,"Yes")+COUNTIF('Compliance level A'!C379,"Yes")+COUNTIF('Compliance level A'!C398,"Yes")+COUNTIF('Compliance level A'!C417,"Yes")+COUNTIF('Compliance level A'!C436,"Yes")+COUNTIF('Compliance level A'!C455,"Yes")+COUNTIF('Compliance level A'!C474,"Yes")+COUNTIF('Compliance level A'!C493,"Yes")+COUNTIF('Compliance level A'!C512,"Yes")+COUNTIF('Compliance level A'!C531,"Yes")+COUNTIF('Compliance level A'!C550,"Yes")</f>
        <v>0</v>
      </c>
      <c r="C17" s="35">
        <f>COUNTIF('Compliance level A'!C18,"*No?")+COUNTIF('Compliance level A'!C37,"*No?")+COUNTIF('Compliance level A'!C56,"*No?")+COUNTIF('Compliance level A'!C75,"*No?")+COUNTIF('Compliance level A'!C94,"*No?")+COUNTIF('Compliance level A'!C113,"*No?")+COUNTIF('Compliance level A'!C132,"*No?")+COUNTIF('Compliance level A'!C151,"*No?")+COUNTIF('Compliance level A'!C170,"*No?")+COUNTIF('Compliance level A'!C189,"*No?")+COUNTIF('Compliance level A'!C208,"*No?")+COUNTIF('Compliance level A'!C227,"*No?")+COUNTIF('Compliance level A'!C246,"*No?")+COUNTIF('Compliance level A'!C265,"*No?")+COUNTIF('Compliance level A'!C284,"*No?")+COUNTIF('Compliance level A'!C303,"*No?")+COUNTIF('Compliance level A'!C322,"*No?")+COUNTIF('Compliance level A'!C341,"*No?")+COUNTIF('Compliance level A'!C360,"*No?")+COUNTIF('Compliance level A'!C379,"*No?")+COUNTIF('Compliance level A'!C398,"*No?")+COUNTIF('Compliance level A'!C417,"*No?")+COUNTIF('Compliance level A'!C436,"*No?")+COUNTIF('Compliance level A'!C455,"*No?")+COUNTIF('Compliance level A'!C474,"*No?")+COUNTIF('Compliance level A'!C493,"*No?")+COUNTIF('Compliance level A'!C512,"*No?")+COUNTIF('Compliance level A'!C531,"*No?")+COUNTIF('Compliance level A'!C550,"*No?")</f>
        <v>0</v>
      </c>
      <c r="D17" s="35">
        <f>COUNTIF('Compliance level A'!C18,"Not?Apply")+COUNTIF('Compliance level A'!C37,"Not?Apply")+COUNTIF('Compliance level A'!C56,"Not?apply")+COUNTIF('Compliance level A'!C75,"Not?apply")+COUNTIF('Compliance level A'!C94,"Not?apply")+COUNTIF('Compliance level A'!C113,"Not?apply")+COUNTIF('Compliance level A'!C132,"Not?apply")+COUNTIF('Compliance level A'!C151,"Not?apply")+COUNTIF('Compliance level A'!C170,"Not?apply")+COUNTIF('Compliance level A'!C189,"Not?apply")+COUNTIF('Compliance level A'!C208,"Not?apply")+COUNTIF('Compliance level A'!C227,"Not?apply")+COUNTIF('Compliance level A'!C246,"Not?apply")+COUNTIF('Compliance level A'!C265,"Not?apply")+COUNTIF('Compliance level A'!C284,"Not?apply")+COUNTIF('Compliance level A'!C303,"Not?apply")+COUNTIF('Compliance level A'!C322,"Not?apply")+COUNTIF('Compliance level A'!C341,"Not?apply")+COUNTIF('Compliance level A'!C360,"Not?apply")+COUNTIF('Compliance level A'!C379,"Not?apply")+COUNTIF('Compliance level A'!C398,"Not?apply")+COUNTIF('Compliance level A'!C417,"Not?apply")+COUNTIF('Compliance level A'!C436,"Not?apply")+COUNTIF('Compliance level A'!C455,"Not?apply")+COUNTIF('Compliance level A'!C474,"Not?apply")+COUNTIF('Compliance level A'!C493,"Not?apply")+COUNTIF('Compliance level A'!C512,"Not?apply")+COUNTIF('Compliance level A'!C531,"Not?apply")+COUNTIF('Compliance level A'!C550,"Not?apply")</f>
        <v>0</v>
      </c>
      <c r="E17" s="36">
        <f>COUNTIF('Compliance level AA'!C18,"Yes")+COUNTIF('Compliance level AA'!C37,"Yes")+COUNTIF('Compliance level AA'!C56,"Yes")+COUNTIF('Compliance level AA'!C75,"Yes")+COUNTIF('Compliance level AA'!C94,"Yes")+COUNTIF('Compliance level AA'!C113,"Yes")+COUNTIF('Compliance level AA'!C132,"Yes")+COUNTIF('Compliance level AA'!C151,"Yes")+COUNTIF('Compliance level AA'!C170,"Yes")+COUNTIF('Compliance level AA'!C189,"Yes")+COUNTIF('Compliance level AA'!C208,"Yes")+COUNTIF('Compliance level AA'!C227,"Yes")+COUNTIF('Compliance level AA'!C246,"Yes")+COUNTIF('Compliance level AA'!C265,"Yes")+COUNTIF('Compliance level AA'!C284,"Yes")+COUNTIF('Compliance level AA'!C303,"Yes")+COUNTIF('Compliance level AA'!C322,"Yes")+COUNTIF('Compliance level AA'!C341,"Yes")+COUNTIF('Compliance level AA'!C360,"Yes")+COUNTIF('Compliance level AA'!C379,"Yes")</f>
        <v>0</v>
      </c>
      <c r="F17" s="36">
        <f>COUNTIF('Compliance level AA'!C18,"*No?")+COUNTIF('Compliance level AA'!C37,"*No?")+COUNTIF('Compliance level AA'!C56,"*No?")+COUNTIF('Compliance level AA'!C75,"*No?")+COUNTIF('Compliance level AA'!C94,"*No?")+COUNTIF('Compliance level AA'!C113,"*No?")+COUNTIF('Compliance level AA'!C132,"*No?")+COUNTIF('Compliance level AA'!C151,"*No?")+COUNTIF('Compliance level AA'!C170,"*No?")+COUNTIF('Compliance level AA'!C189,"*No?")+COUNTIF('Compliance level AA'!C208,"*No?")+COUNTIF('Compliance level AA'!C227,"*No?")+COUNTIF('Compliance level AA'!C246,"*No?")+COUNTIF('Compliance level AA'!C265,"*No?")+COUNTIF('Compliance level AA'!C284,"*No?")+COUNTIF('Compliance level AA'!C303,"*No?")+COUNTIF('Compliance level AA'!C322,"*No?")+COUNTIF('Compliance level AA'!C341,"*No?")+COUNTIF('Compliance level AA'!C360,"*No?")+COUNTIF('Compliance level AA'!C379,"*No?")</f>
        <v>0</v>
      </c>
      <c r="G17" s="36">
        <f>COUNTIF('Compliance level AA'!C18,"Not?Apply")+COUNTIF('Compliance level AA'!C37,"Not?Apply")+COUNTIF('Compliance level AA'!C56,"Not?apply")+COUNTIF('Compliance level AA'!C75,"Not?apply")+COUNTIF('Compliance level AA'!C94,"Not?apply")+COUNTIF('Compliance level AA'!C113,"Not?apply")+COUNTIF('Compliance level AA'!C132,"Not?apply")+COUNTIF('Compliance level AA'!C151,"Not?apply")+COUNTIF('Compliance level AA'!C170,"Not?apply")+COUNTIF('Compliance level AA'!C189,"Not?apply")+COUNTIF('Compliance level AA'!C208,"Not?apply")+COUNTIF('Compliance level AA'!C227,"Not?apply")+COUNTIF('Compliance level AA'!C246,"Not?apply")+COUNTIF('Compliance level AA'!C265,"Not?apply")+COUNTIF('Compliance level AA'!C284,"Not?apply")+COUNTIF('Compliance level AA'!C303,"Not?apply")+COUNTIF('Compliance level AA'!C322,"Not?apply")+COUNTIF('Compliance level AA'!C341,"Not?apply")+COUNTIF('Compliance level AA'!C360,"Not?apply")+COUNTIF('Compliance level AA'!C379,"Not?apply")</f>
        <v>0</v>
      </c>
      <c r="H17" s="26">
        <f t="shared" si="4"/>
        <v>0</v>
      </c>
      <c r="I17" s="27" t="str">
        <f t="shared" si="0"/>
        <v/>
      </c>
      <c r="J17" s="27" t="str">
        <f t="shared" si="1"/>
        <v/>
      </c>
      <c r="K17" s="29">
        <f t="shared" si="5"/>
        <v>0</v>
      </c>
      <c r="L17" s="30" t="str">
        <f t="shared" si="6"/>
        <v/>
      </c>
      <c r="M17" s="30" t="str">
        <f t="shared" si="3"/>
        <v/>
      </c>
    </row>
    <row r="18" spans="1:13" x14ac:dyDescent="0.25">
      <c r="A18" s="23" t="str">
        <f>'General Information'!B22</f>
        <v xml:space="preserve"> </v>
      </c>
      <c r="B18" s="35">
        <f>COUNTIF('Compliance level A'!C19,"Yes")+COUNTIF('Compliance level A'!C38,"Yes")+COUNTIF('Compliance level A'!C57,"Yes")+COUNTIF('Compliance level A'!C76,"Yes")+COUNTIF('Compliance level A'!C95,"Yes")+COUNTIF('Compliance level A'!C114,"Yes")+COUNTIF('Compliance level A'!C133,"Yes")+COUNTIF('Compliance level A'!C152,"Yes")+COUNTIF('Compliance level A'!C171,"Yes")+COUNTIF('Compliance level A'!C190,"Yes")+COUNTIF('Compliance level A'!C209,"Yes")+COUNTIF('Compliance level A'!C228,"Yes")+COUNTIF('Compliance level A'!C247,"Yes")+COUNTIF('Compliance level A'!C266,"Yes")+COUNTIF('Compliance level A'!C285,"Yes")+COUNTIF('Compliance level A'!C304,"Yes")+COUNTIF('Compliance level A'!C323,"Yes")+COUNTIF('Compliance level A'!C342,"Yes")+COUNTIF('Compliance level A'!C361,"Yes")+COUNTIF('Compliance level A'!C380,"Yes")+COUNTIF('Compliance level A'!C399,"Yes")+COUNTIF('Compliance level A'!C418,"Yes")+COUNTIF('Compliance level A'!C437,"Yes")+COUNTIF('Compliance level A'!C456,"Yes")+COUNTIF('Compliance level A'!C475,"Yes")+COUNTIF('Compliance level A'!C494,"Yes")+COUNTIF('Compliance level A'!C513,"Yes")+COUNTIF('Compliance level A'!C532,"Yes")+COUNTIF('Compliance level A'!C551,"Yes")</f>
        <v>0</v>
      </c>
      <c r="C18" s="35">
        <f>COUNTIF('Compliance level A'!C19,"*No?")+COUNTIF('Compliance level A'!C38,"*No?")+COUNTIF('Compliance level A'!C57,"*No?")+COUNTIF('Compliance level A'!C76,"*No?")+COUNTIF('Compliance level A'!C95,"*No?")+COUNTIF('Compliance level A'!C114,"*No?")+COUNTIF('Compliance level A'!C133,"*No?")+COUNTIF('Compliance level A'!C152,"*No?")+COUNTIF('Compliance level A'!C171,"*No?")+COUNTIF('Compliance level A'!C190,"*No?")+COUNTIF('Compliance level A'!C209,"*No?")+COUNTIF('Compliance level A'!C228,"*No?")+COUNTIF('Compliance level A'!C247,"*No?")+COUNTIF('Compliance level A'!C266,"*No?")+COUNTIF('Compliance level A'!C285,"*No?")+COUNTIF('Compliance level A'!C304,"*No?")+COUNTIF('Compliance level A'!C323,"*No?")+COUNTIF('Compliance level A'!C342,"*No?")+COUNTIF('Compliance level A'!C361,"*No?")+COUNTIF('Compliance level A'!C380,"*No?")+COUNTIF('Compliance level A'!C399,"*No?")+COUNTIF('Compliance level A'!C418,"*No?")+COUNTIF('Compliance level A'!C437,"*No?")+COUNTIF('Compliance level A'!C456,"*No?")+COUNTIF('Compliance level A'!C475,"*No?")+COUNTIF('Compliance level A'!C494,"*No?")+COUNTIF('Compliance level A'!C513,"*No?")+COUNTIF('Compliance level A'!C532,"*No?")+COUNTIF('Compliance level A'!C551,"*No?")</f>
        <v>0</v>
      </c>
      <c r="D18" s="35">
        <f>COUNTIF('Compliance level A'!C19,"Not?Apply")+COUNTIF('Compliance level A'!C38,"Not?Apply")+COUNTIF('Compliance level A'!C57,"Not?apply")+COUNTIF('Compliance level A'!C76,"Not?apply")+COUNTIF('Compliance level A'!C95,"Not?apply")+COUNTIF('Compliance level A'!C114,"Not?apply")+COUNTIF('Compliance level A'!C133,"Not?apply")+COUNTIF('Compliance level A'!C152,"Not?apply")+COUNTIF('Compliance level A'!C171,"Not?apply")+COUNTIF('Compliance level A'!C190,"Not?apply")+COUNTIF('Compliance level A'!C209,"Not?apply")+COUNTIF('Compliance level A'!C228,"Not?apply")+COUNTIF('Compliance level A'!C247,"Not?apply")+COUNTIF('Compliance level A'!C266,"Not?apply")+COUNTIF('Compliance level A'!C285,"Not?apply")+COUNTIF('Compliance level A'!C304,"Not?apply")+COUNTIF('Compliance level A'!C323,"Not?apply")+COUNTIF('Compliance level A'!C342,"Not?apply")+COUNTIF('Compliance level A'!C361,"Not?apply")+COUNTIF('Compliance level A'!C380,"Not?apply")+COUNTIF('Compliance level A'!C399,"Not?apply")+COUNTIF('Compliance level A'!C418,"Not?apply")+COUNTIF('Compliance level A'!C437,"Not?apply")+COUNTIF('Compliance level A'!C456,"Not?apply")+COUNTIF('Compliance level A'!C475,"Not?apply")+COUNTIF('Compliance level A'!C494,"Not?apply")+COUNTIF('Compliance level A'!C513,"Not?apply")+COUNTIF('Compliance level A'!C532,"Not?apply")+COUNTIF('Compliance level A'!C551,"Not?apply")</f>
        <v>0</v>
      </c>
      <c r="E18" s="36">
        <f>COUNTIF('Compliance level AA'!C19,"Yes")+COUNTIF('Compliance level AA'!C38,"Yes")+COUNTIF('Compliance level AA'!C57,"Yes")+COUNTIF('Compliance level AA'!C76,"Yes")+COUNTIF('Compliance level AA'!C95,"Yes")+COUNTIF('Compliance level AA'!C114,"Yes")+COUNTIF('Compliance level AA'!C133,"Yes")+COUNTIF('Compliance level AA'!C152,"Yes")+COUNTIF('Compliance level AA'!C171,"Yes")+COUNTIF('Compliance level AA'!C190,"Yes")+COUNTIF('Compliance level AA'!C209,"Yes")+COUNTIF('Compliance level AA'!C228,"Yes")+COUNTIF('Compliance level AA'!C247,"Yes")+COUNTIF('Compliance level AA'!C266,"Yes")+COUNTIF('Compliance level AA'!C285,"Yes")+COUNTIF('Compliance level AA'!C304,"Yes")+COUNTIF('Compliance level AA'!C323,"Yes")+COUNTIF('Compliance level AA'!C342,"Yes")+COUNTIF('Compliance level AA'!C361,"Yes")+COUNTIF('Compliance level AA'!C380,"Yes")</f>
        <v>0</v>
      </c>
      <c r="F18" s="36">
        <f>COUNTIF('Compliance level AA'!C19,"*No?")+COUNTIF('Compliance level AA'!C38,"*No?")+COUNTIF('Compliance level AA'!C57,"*No?")+COUNTIF('Compliance level AA'!C76,"*No?")+COUNTIF('Compliance level AA'!C95,"*No?")+COUNTIF('Compliance level AA'!C114,"*No?")+COUNTIF('Compliance level AA'!C133,"*No?")+COUNTIF('Compliance level AA'!C152,"*No?")+COUNTIF('Compliance level AA'!C171,"*No?")+COUNTIF('Compliance level AA'!C190,"*No?")+COUNTIF('Compliance level AA'!C209,"*No?")+COUNTIF('Compliance level AA'!C228,"*No?")+COUNTIF('Compliance level AA'!C247,"*No?")+COUNTIF('Compliance level AA'!C266,"*No?")+COUNTIF('Compliance level AA'!C285,"*No?")+COUNTIF('Compliance level AA'!C304,"*No?")+COUNTIF('Compliance level AA'!C323,"*No?")+COUNTIF('Compliance level AA'!C342,"*No?")+COUNTIF('Compliance level AA'!C361,"*No?")+COUNTIF('Compliance level AA'!C380,"*No?")</f>
        <v>0</v>
      </c>
      <c r="G18" s="36">
        <f>COUNTIF('Compliance level AA'!C19,"Not?Apply")+COUNTIF('Compliance level AA'!C38,"Not?Apply")+COUNTIF('Compliance level AA'!C57,"Not?apply")+COUNTIF('Compliance level AA'!C76,"Not?apply")+COUNTIF('Compliance level AA'!C95,"Not?apply")+COUNTIF('Compliance level AA'!C114,"Not?apply")+COUNTIF('Compliance level AA'!C133,"Not?apply")+COUNTIF('Compliance level AA'!C152,"Not?apply")+COUNTIF('Compliance level AA'!C171,"Not?apply")+COUNTIF('Compliance level AA'!C190,"Not?apply")+COUNTIF('Compliance level AA'!C209,"Not?apply")+COUNTIF('Compliance level AA'!C228,"Not?apply")+COUNTIF('Compliance level AA'!C247,"Not?apply")+COUNTIF('Compliance level AA'!C266,"Not?apply")+COUNTIF('Compliance level AA'!C285,"Not?apply")+COUNTIF('Compliance level AA'!C304,"Not?apply")+COUNTIF('Compliance level AA'!C323,"Not?apply")+COUNTIF('Compliance level AA'!C342,"Not?apply")+COUNTIF('Compliance level AA'!C361,"Not?apply")+COUNTIF('Compliance level AA'!C380,"Not?apply")</f>
        <v>0</v>
      </c>
      <c r="H18" s="26">
        <f t="shared" si="4"/>
        <v>0</v>
      </c>
      <c r="I18" s="27" t="str">
        <f t="shared" si="0"/>
        <v/>
      </c>
      <c r="J18" s="27" t="str">
        <f t="shared" si="1"/>
        <v/>
      </c>
      <c r="K18" s="29">
        <f t="shared" si="5"/>
        <v>0</v>
      </c>
      <c r="L18" s="30" t="str">
        <f t="shared" si="6"/>
        <v/>
      </c>
      <c r="M18" s="30" t="str">
        <f t="shared" si="3"/>
        <v/>
      </c>
    </row>
    <row r="19" spans="1:13" x14ac:dyDescent="0.25">
      <c r="A19" s="23" t="str">
        <f>'General Information'!B23</f>
        <v xml:space="preserve"> </v>
      </c>
      <c r="B19" s="35">
        <f>COUNTIF('Compliance level A'!C20,"Yes")+COUNTIF('Compliance level A'!C39,"Yes")+COUNTIF('Compliance level A'!C58,"Yes")+COUNTIF('Compliance level A'!C77,"Yes")+COUNTIF('Compliance level A'!C96,"Yes")+COUNTIF('Compliance level A'!C115,"Yes")+COUNTIF('Compliance level A'!C134,"Yes")+COUNTIF('Compliance level A'!C153,"Yes")+COUNTIF('Compliance level A'!C172,"Yes")+COUNTIF('Compliance level A'!C191,"Yes")+COUNTIF('Compliance level A'!C210,"Yes")+COUNTIF('Compliance level A'!C229,"Yes")+COUNTIF('Compliance level A'!C248,"Yes")+COUNTIF('Compliance level A'!C267,"Yes")+COUNTIF('Compliance level A'!C286,"Yes")+COUNTIF('Compliance level A'!C305,"Yes")+COUNTIF('Compliance level A'!C324,"Yes")+COUNTIF('Compliance level A'!C343,"Yes")+COUNTIF('Compliance level A'!C362,"Yes")+COUNTIF('Compliance level A'!C381,"Yes")+COUNTIF('Compliance level A'!C400,"Yes")+COUNTIF('Compliance level A'!C419,"Yes")+COUNTIF('Compliance level A'!C438,"Yes")+COUNTIF('Compliance level A'!C457,"Yes")+COUNTIF('Compliance level A'!C476,"Yes")+COUNTIF('Compliance level A'!C495,"Yes")+COUNTIF('Compliance level A'!C514,"Yes")+COUNTIF('Compliance level A'!C533,"Yes")+COUNTIF('Compliance level A'!C552,"Yes")</f>
        <v>0</v>
      </c>
      <c r="C19" s="35">
        <f>COUNTIF('Compliance level A'!C20,"*No?")+COUNTIF('Compliance level A'!C39,"*No?")+COUNTIF('Compliance level A'!C58,"*No?")+COUNTIF('Compliance level A'!C77,"*No?")+COUNTIF('Compliance level A'!C96,"*No?")+COUNTIF('Compliance level A'!C115,"*No?")+COUNTIF('Compliance level A'!C134,"*No?")+COUNTIF('Compliance level A'!C153,"*No?")+COUNTIF('Compliance level A'!C172,"*No?")+COUNTIF('Compliance level A'!C191,"*No?")+COUNTIF('Compliance level A'!C210,"*No?")+COUNTIF('Compliance level A'!C229,"*No?")+COUNTIF('Compliance level A'!C248,"*No?")+COUNTIF('Compliance level A'!C267,"*No?")+COUNTIF('Compliance level A'!C286,"*No?")+COUNTIF('Compliance level A'!C305,"*No?")+COUNTIF('Compliance level A'!C324,"*No?")+COUNTIF('Compliance level A'!C343,"*No?")+COUNTIF('Compliance level A'!C362,"*No?")+COUNTIF('Compliance level A'!C381,"*No?")+COUNTIF('Compliance level A'!C400,"*No?")+COUNTIF('Compliance level A'!C419,"*No?")+COUNTIF('Compliance level A'!C438,"*No?")+COUNTIF('Compliance level A'!C457,"*No?")+COUNTIF('Compliance level A'!C476,"*No?")+COUNTIF('Compliance level A'!C495,"*No?")+COUNTIF('Compliance level A'!C514,"*No?")+COUNTIF('Compliance level A'!C533,"*No?")+COUNTIF('Compliance level A'!C552,"*No?")</f>
        <v>0</v>
      </c>
      <c r="D19" s="35">
        <f>COUNTIF('Compliance level A'!C20,"Not?Apply")+COUNTIF('Compliance level A'!C39,"Not?Apply")+COUNTIF('Compliance level A'!C58,"Not?apply")+COUNTIF('Compliance level A'!C77,"Not?apply")+COUNTIF('Compliance level A'!C96,"Not?apply")+COUNTIF('Compliance level A'!C115,"Not?apply")+COUNTIF('Compliance level A'!C134,"Not?apply")+COUNTIF('Compliance level A'!C153,"Not?apply")+COUNTIF('Compliance level A'!C172,"Not?apply")+COUNTIF('Compliance level A'!C191,"Not?apply")+COUNTIF('Compliance level A'!C210,"Not?apply")+COUNTIF('Compliance level A'!C229,"Not?apply")+COUNTIF('Compliance level A'!C248,"Not?apply")+COUNTIF('Compliance level A'!C267,"Not?apply")+COUNTIF('Compliance level A'!C286,"Not?apply")+COUNTIF('Compliance level A'!C305,"Not?apply")+COUNTIF('Compliance level A'!C324,"Not?apply")+COUNTIF('Compliance level A'!C343,"Not?apply")+COUNTIF('Compliance level A'!C362,"Not?apply")+COUNTIF('Compliance level A'!C381,"Not?apply")+COUNTIF('Compliance level A'!C400,"Not?apply")+COUNTIF('Compliance level A'!C419,"Not?apply")+COUNTIF('Compliance level A'!C438,"Not?apply")+COUNTIF('Compliance level A'!C457,"Not?apply")+COUNTIF('Compliance level A'!C476,"Not?apply")+COUNTIF('Compliance level A'!C495,"Not?apply")+COUNTIF('Compliance level A'!C514,"Not?apply")+COUNTIF('Compliance level A'!C533,"Not?apply")+COUNTIF('Compliance level A'!C552,"Not?apply")</f>
        <v>0</v>
      </c>
      <c r="E19" s="36">
        <f>COUNTIF('Compliance level AA'!C20,"Yes")+COUNTIF('Compliance level AA'!C39,"Yes")+COUNTIF('Compliance level AA'!C58,"Yes")+COUNTIF('Compliance level AA'!C77,"Yes")+COUNTIF('Compliance level AA'!C96,"Yes")+COUNTIF('Compliance level AA'!C115,"Yes")+COUNTIF('Compliance level AA'!C134,"Yes")+COUNTIF('Compliance level AA'!C153,"Yes")+COUNTIF('Compliance level AA'!C172,"Yes")+COUNTIF('Compliance level AA'!C191,"Yes")+COUNTIF('Compliance level AA'!C210,"Yes")+COUNTIF('Compliance level AA'!C229,"Yes")+COUNTIF('Compliance level AA'!C248,"Yes")+COUNTIF('Compliance level AA'!C267,"Yes")+COUNTIF('Compliance level AA'!C286,"Yes")+COUNTIF('Compliance level AA'!C305,"Yes")+COUNTIF('Compliance level AA'!C324,"Yes")+COUNTIF('Compliance level AA'!C343,"Yes")+COUNTIF('Compliance level AA'!C362,"Yes")+COUNTIF('Compliance level AA'!C381,"Yes")</f>
        <v>0</v>
      </c>
      <c r="F19" s="36">
        <f>COUNTIF('Compliance level AA'!C20,"*No?")+COUNTIF('Compliance level AA'!C39,"*No?")+COUNTIF('Compliance level AA'!C58,"*No?")+COUNTIF('Compliance level AA'!C77,"*No?")+COUNTIF('Compliance level AA'!C96,"*No?")+COUNTIF('Compliance level AA'!C115,"*No?")+COUNTIF('Compliance level AA'!C134,"*No?")+COUNTIF('Compliance level AA'!C153,"*No?")+COUNTIF('Compliance level AA'!C172,"*No?")+COUNTIF('Compliance level AA'!C191,"*No?")+COUNTIF('Compliance level AA'!C210,"*No?")+COUNTIF('Compliance level AA'!C229,"*No?")+COUNTIF('Compliance level AA'!C248,"*No?")+COUNTIF('Compliance level AA'!C267,"*No?")+COUNTIF('Compliance level AA'!C286,"*No?")+COUNTIF('Compliance level AA'!C305,"*No?")+COUNTIF('Compliance level AA'!C324,"*No?")+COUNTIF('Compliance level AA'!C343,"*No?")+COUNTIF('Compliance level AA'!C362,"*No?")+COUNTIF('Compliance level AA'!C381,"*No?")</f>
        <v>0</v>
      </c>
      <c r="G19" s="36">
        <f>COUNTIF('Compliance level AA'!C20,"Not?Apply")+COUNTIF('Compliance level AA'!C39,"Not?Apply")+COUNTIF('Compliance level AA'!C58,"Not?apply")+COUNTIF('Compliance level AA'!C77,"Not?apply")+COUNTIF('Compliance level AA'!C96,"Not?apply")+COUNTIF('Compliance level AA'!C115,"Not?apply")+COUNTIF('Compliance level AA'!C134,"Not?apply")+COUNTIF('Compliance level AA'!C153,"Not?apply")+COUNTIF('Compliance level AA'!C172,"Not?apply")+COUNTIF('Compliance level AA'!C191,"Not?apply")+COUNTIF('Compliance level AA'!C210,"Not?apply")+COUNTIF('Compliance level AA'!C229,"Not?apply")+COUNTIF('Compliance level AA'!C248,"Not?apply")+COUNTIF('Compliance level AA'!C267,"Not?apply")+COUNTIF('Compliance level AA'!C286,"Not?apply")+COUNTIF('Compliance level AA'!C305,"Not?apply")+COUNTIF('Compliance level AA'!C324,"Not?apply")+COUNTIF('Compliance level AA'!C343,"Not?apply")+COUNTIF('Compliance level AA'!C362,"Not?apply")+COUNTIF('Compliance level AA'!C381,"Not?apply")</f>
        <v>0</v>
      </c>
      <c r="H19" s="26">
        <f t="shared" si="4"/>
        <v>0</v>
      </c>
      <c r="I19" s="27" t="str">
        <f t="shared" si="0"/>
        <v/>
      </c>
      <c r="J19" s="27" t="str">
        <f t="shared" si="1"/>
        <v/>
      </c>
      <c r="K19" s="29">
        <f t="shared" si="5"/>
        <v>0</v>
      </c>
      <c r="L19" s="30" t="str">
        <f t="shared" si="6"/>
        <v/>
      </c>
      <c r="M19" s="30" t="str">
        <f t="shared" si="3"/>
        <v/>
      </c>
    </row>
    <row r="20" spans="1:13" x14ac:dyDescent="0.25">
      <c r="A20" s="23" t="str">
        <f>'General Information'!B24</f>
        <v xml:space="preserve"> </v>
      </c>
      <c r="B20" s="35">
        <f>COUNTIF('Compliance level A'!C21,"Yes")+COUNTIF('Compliance level A'!C40,"Yes")+COUNTIF('Compliance level A'!C59,"Yes")+COUNTIF('Compliance level A'!C78,"Yes")+COUNTIF('Compliance level A'!C97,"Yes")+COUNTIF('Compliance level A'!C116,"Yes")+COUNTIF('Compliance level A'!C135,"Yes")+COUNTIF('Compliance level A'!C154,"Yes")+COUNTIF('Compliance level A'!C173,"Yes")+COUNTIF('Compliance level A'!C192,"Yes")+COUNTIF('Compliance level A'!C211,"Yes")+COUNTIF('Compliance level A'!C230,"Yes")+COUNTIF('Compliance level A'!C249,"Yes")+COUNTIF('Compliance level A'!C268,"Yes")+COUNTIF('Compliance level A'!C287,"Yes")+COUNTIF('Compliance level A'!C306,"Yes")+COUNTIF('Compliance level A'!C325,"Yes")+COUNTIF('Compliance level A'!C344,"Yes")+COUNTIF('Compliance level A'!C363,"Yes")+COUNTIF('Compliance level A'!C382,"Yes")+COUNTIF('Compliance level A'!C401,"Yes")+COUNTIF('Compliance level A'!C420,"Yes")+COUNTIF('Compliance level A'!C439,"Yes")+COUNTIF('Compliance level A'!C458,"Yes")+COUNTIF('Compliance level A'!C477,"Yes")+COUNTIF('Compliance level A'!C496,"Yes")+COUNTIF('Compliance level A'!C515,"Yes")+COUNTIF('Compliance level A'!C534,"Yes")+COUNTIF('Compliance level A'!C553,"Yes")</f>
        <v>0</v>
      </c>
      <c r="C20" s="35">
        <f>COUNTIF('Compliance level A'!C21,"*No?")+COUNTIF('Compliance level A'!C40,"*No?")+COUNTIF('Compliance level A'!C59,"*No?")+COUNTIF('Compliance level A'!C78,"*No?")+COUNTIF('Compliance level A'!C97,"*No?")+COUNTIF('Compliance level A'!C116,"*No?")+COUNTIF('Compliance level A'!C135,"*No?")+COUNTIF('Compliance level A'!C154,"*No?")+COUNTIF('Compliance level A'!C173,"*No?")+COUNTIF('Compliance level A'!C192,"*No?")+COUNTIF('Compliance level A'!C211,"*No?")+COUNTIF('Compliance level A'!C230,"*No?")+COUNTIF('Compliance level A'!C249,"*No?")+COUNTIF('Compliance level A'!C268,"*No?")+COUNTIF('Compliance level A'!C287,"*No?")+COUNTIF('Compliance level A'!C306,"*No?")+COUNTIF('Compliance level A'!C325,"*No?")+COUNTIF('Compliance level A'!C344,"*No?")+COUNTIF('Compliance level A'!C363,"*No?")+COUNTIF('Compliance level A'!C382,"*No?")+COUNTIF('Compliance level A'!C401,"*No?")+COUNTIF('Compliance level A'!C420,"*No?")+COUNTIF('Compliance level A'!C439,"*No?")+COUNTIF('Compliance level A'!C458,"*No?")+COUNTIF('Compliance level A'!C477,"*No?")+COUNTIF('Compliance level A'!C496,"*No?")+COUNTIF('Compliance level A'!C515,"*No?")+COUNTIF('Compliance level A'!C534,"*No?")+COUNTIF('Compliance level A'!C553,"*No?")</f>
        <v>0</v>
      </c>
      <c r="D20" s="35">
        <f>COUNTIF('Compliance level A'!C21,"Not?Apply")+COUNTIF('Compliance level A'!C40,"Not?Apply")+COUNTIF('Compliance level A'!C59,"Not?apply")+COUNTIF('Compliance level A'!C78,"Not?apply")+COUNTIF('Compliance level A'!C97,"Not?apply")+COUNTIF('Compliance level A'!C116,"Not?apply")+COUNTIF('Compliance level A'!C135,"Not?apply")+COUNTIF('Compliance level A'!C154,"Not?apply")+COUNTIF('Compliance level A'!C173,"Not?apply")+COUNTIF('Compliance level A'!C192,"Not?apply")+COUNTIF('Compliance level A'!C211,"Not?apply")+COUNTIF('Compliance level A'!C230,"Not?apply")+COUNTIF('Compliance level A'!C249,"Not?apply")+COUNTIF('Compliance level A'!C268,"Not?apply")+COUNTIF('Compliance level A'!C287,"Not?apply")+COUNTIF('Compliance level A'!C306,"Not?apply")+COUNTIF('Compliance level A'!C325,"Not?apply")+COUNTIF('Compliance level A'!C344,"Not?apply")+COUNTIF('Compliance level A'!C363,"Not?apply")+COUNTIF('Compliance level A'!C382,"Not?apply")+COUNTIF('Compliance level A'!C401,"Not?apply")+COUNTIF('Compliance level A'!C420,"Not?apply")+COUNTIF('Compliance level A'!C439,"Not?apply")+COUNTIF('Compliance level A'!C458,"Not?apply")+COUNTIF('Compliance level A'!C477,"Not?apply")+COUNTIF('Compliance level A'!C496,"Not?apply")+COUNTIF('Compliance level A'!C515,"Not?apply")+COUNTIF('Compliance level A'!C534,"Not?apply")+COUNTIF('Compliance level A'!C553,"Not?apply")</f>
        <v>0</v>
      </c>
      <c r="E20" s="36">
        <f>COUNTIF('Compliance level AA'!C21,"Yes")+COUNTIF('Compliance level AA'!C40,"Yes")+COUNTIF('Compliance level AA'!C59,"Yes")+COUNTIF('Compliance level AA'!C78,"Yes")+COUNTIF('Compliance level AA'!C97,"Yes")+COUNTIF('Compliance level AA'!C116,"Yes")+COUNTIF('Compliance level AA'!C135,"Yes")+COUNTIF('Compliance level AA'!C154,"Yes")+COUNTIF('Compliance level AA'!C173,"Yes")+COUNTIF('Compliance level AA'!C192,"Yes")+COUNTIF('Compliance level AA'!C211,"Yes")+COUNTIF('Compliance level AA'!C230,"Yes")+COUNTIF('Compliance level AA'!C249,"Yes")+COUNTIF('Compliance level AA'!C268,"Yes")+COUNTIF('Compliance level AA'!C287,"Yes")+COUNTIF('Compliance level AA'!C306,"Yes")+COUNTIF('Compliance level AA'!C325,"Yes")+COUNTIF('Compliance level AA'!C344,"Yes")+COUNTIF('Compliance level AA'!C363,"Yes")+COUNTIF('Compliance level AA'!C382,"Yes")</f>
        <v>0</v>
      </c>
      <c r="F20" s="36">
        <f>COUNTIF('Compliance level AA'!C21,"*No?")+COUNTIF('Compliance level AA'!C40,"*No?")+COUNTIF('Compliance level AA'!C59,"*No?")+COUNTIF('Compliance level AA'!C78,"*No?")+COUNTIF('Compliance level AA'!C97,"*No?")+COUNTIF('Compliance level AA'!C116,"*No?")+COUNTIF('Compliance level AA'!C135,"*No?")+COUNTIF('Compliance level AA'!C154,"*No?")+COUNTIF('Compliance level AA'!C173,"*No?")+COUNTIF('Compliance level AA'!C192,"*No?")+COUNTIF('Compliance level AA'!C211,"*No?")+COUNTIF('Compliance level AA'!C230,"*No?")+COUNTIF('Compliance level AA'!C249,"*No?")+COUNTIF('Compliance level AA'!C268,"*No?")+COUNTIF('Compliance level AA'!C287,"*No?")+COUNTIF('Compliance level AA'!C306,"*No?")+COUNTIF('Compliance level AA'!C325,"*No?")+COUNTIF('Compliance level AA'!C344,"*No?")+COUNTIF('Compliance level AA'!C363,"*No?")+COUNTIF('Compliance level AA'!C382,"*No?")</f>
        <v>0</v>
      </c>
      <c r="G20" s="36">
        <f>COUNTIF('Compliance level AA'!C21,"Not?Apply")+COUNTIF('Compliance level AA'!C40,"Not?Apply")+COUNTIF('Compliance level AA'!C59,"Not?apply")+COUNTIF('Compliance level AA'!C78,"Not?apply")+COUNTIF('Compliance level AA'!C97,"Not?apply")+COUNTIF('Compliance level AA'!C116,"Not?apply")+COUNTIF('Compliance level AA'!C135,"Not?apply")+COUNTIF('Compliance level AA'!C154,"Not?apply")+COUNTIF('Compliance level AA'!C173,"Not?apply")+COUNTIF('Compliance level AA'!C192,"Not?apply")+COUNTIF('Compliance level AA'!C211,"Not?apply")+COUNTIF('Compliance level AA'!C230,"Not?apply")+COUNTIF('Compliance level AA'!C249,"Not?apply")+COUNTIF('Compliance level AA'!C268,"Not?apply")+COUNTIF('Compliance level AA'!C287,"Not?apply")+COUNTIF('Compliance level AA'!C306,"Not?apply")+COUNTIF('Compliance level AA'!C325,"Not?apply")+COUNTIF('Compliance level AA'!C344,"Not?apply")+COUNTIF('Compliance level AA'!C363,"Not?apply")+COUNTIF('Compliance level AA'!C382,"Not?apply")</f>
        <v>0</v>
      </c>
      <c r="H20" s="26">
        <f t="shared" si="4"/>
        <v>0</v>
      </c>
      <c r="I20" s="27" t="str">
        <f t="shared" si="0"/>
        <v/>
      </c>
      <c r="J20" s="27" t="str">
        <f t="shared" si="1"/>
        <v/>
      </c>
      <c r="K20" s="29">
        <f t="shared" si="5"/>
        <v>0</v>
      </c>
      <c r="L20" s="30" t="str">
        <f t="shared" si="6"/>
        <v/>
      </c>
      <c r="M20" s="30" t="str">
        <f t="shared" si="3"/>
        <v/>
      </c>
    </row>
    <row r="21" spans="1:13" x14ac:dyDescent="0.25">
      <c r="A21" s="23" t="str">
        <f>'General Information'!B25</f>
        <v xml:space="preserve"> </v>
      </c>
      <c r="B21" s="35">
        <f>COUNTIF('Compliance level A'!C22,"Yes")+COUNTIF('Compliance level A'!C41,"Yes")+COUNTIF('Compliance level A'!C60,"Yes")+COUNTIF('Compliance level A'!C79,"Yes")+COUNTIF('Compliance level A'!C98,"Yes")+COUNTIF('Compliance level A'!C117,"Yes")+COUNTIF('Compliance level A'!C136,"Yes")+COUNTIF('Compliance level A'!C155,"Yes")+COUNTIF('Compliance level A'!C174,"Yes")+COUNTIF('Compliance level A'!C193,"Yes")+COUNTIF('Compliance level A'!C212,"Yes")+COUNTIF('Compliance level A'!C231,"Yes")+COUNTIF('Compliance level A'!C250,"Yes")+COUNTIF('Compliance level A'!C269,"Yes")+COUNTIF('Compliance level A'!C288,"Yes")+COUNTIF('Compliance level A'!C307,"Yes")+COUNTIF('Compliance level A'!C326,"Yes")+COUNTIF('Compliance level A'!C345,"Yes")+COUNTIF('Compliance level A'!C364,"Yes")+COUNTIF('Compliance level A'!C383,"Yes")+COUNTIF('Compliance level A'!C402,"Yes")+COUNTIF('Compliance level A'!C421,"Yes")+COUNTIF('Compliance level A'!C440,"Yes")+COUNTIF('Compliance level A'!C459,"Yes")+COUNTIF('Compliance level A'!C478,"Yes")+COUNTIF('Compliance level A'!C497,"Yes")+COUNTIF('Compliance level A'!C516,"Yes")+COUNTIF('Compliance level A'!C535,"Yes")+COUNTIF('Compliance level A'!C554,"Yes")</f>
        <v>0</v>
      </c>
      <c r="C21" s="35">
        <f>COUNTIF('Compliance level A'!C22,"*No?")+COUNTIF('Compliance level A'!C41,"*No?")+COUNTIF('Compliance level A'!C60,"*No?")+COUNTIF('Compliance level A'!C79,"*No?")+COUNTIF('Compliance level A'!C98,"*No?")+COUNTIF('Compliance level A'!C117,"*No?")+COUNTIF('Compliance level A'!C136,"*No?")+COUNTIF('Compliance level A'!C155,"*No?")+COUNTIF('Compliance level A'!C174,"*No?")+COUNTIF('Compliance level A'!C193,"*No?")+COUNTIF('Compliance level A'!C212,"*No?")+COUNTIF('Compliance level A'!C231,"*No?")+COUNTIF('Compliance level A'!C250,"*No?")+COUNTIF('Compliance level A'!C269,"*No?")+COUNTIF('Compliance level A'!C288,"*No?")+COUNTIF('Compliance level A'!C307,"*No?")+COUNTIF('Compliance level A'!C326,"*No?")+COUNTIF('Compliance level A'!C345,"*No?")+COUNTIF('Compliance level A'!C364,"*No?")+COUNTIF('Compliance level A'!C383,"*No?")+COUNTIF('Compliance level A'!C402,"*No?")+COUNTIF('Compliance level A'!C421,"*No?")+COUNTIF('Compliance level A'!C440,"*No?")+COUNTIF('Compliance level A'!C459,"*No?")+COUNTIF('Compliance level A'!C478,"*No?")+COUNTIF('Compliance level A'!C497,"*No?")+COUNTIF('Compliance level A'!C516,"*No?")+COUNTIF('Compliance level A'!C535,"*No?")+COUNTIF('Compliance level A'!C554,"*No?")</f>
        <v>0</v>
      </c>
      <c r="D21" s="35">
        <f>COUNTIF('Compliance level A'!C22,"Not?Apply")+COUNTIF('Compliance level A'!C41,"Not?Apply")+COUNTIF('Compliance level A'!C60,"Not?apply")+COUNTIF('Compliance level A'!C79,"Not?apply")+COUNTIF('Compliance level A'!C98,"Not?apply")+COUNTIF('Compliance level A'!C117,"Not?apply")+COUNTIF('Compliance level A'!C136,"Not?apply")+COUNTIF('Compliance level A'!C155,"Not?apply")+COUNTIF('Compliance level A'!C174,"Not?apply")+COUNTIF('Compliance level A'!C193,"Not?apply")+COUNTIF('Compliance level A'!C212,"Not?apply")+COUNTIF('Compliance level A'!C231,"Not?apply")+COUNTIF('Compliance level A'!C250,"Not?apply")+COUNTIF('Compliance level A'!C269,"Not?apply")+COUNTIF('Compliance level A'!C288,"Not?apply")+COUNTIF('Compliance level A'!C307,"Not?apply")+COUNTIF('Compliance level A'!C326,"Not?apply")+COUNTIF('Compliance level A'!C345,"Not?apply")+COUNTIF('Compliance level A'!C364,"Not?apply")+COUNTIF('Compliance level A'!C383,"Not?apply")+COUNTIF('Compliance level A'!C402,"Not?apply")+COUNTIF('Compliance level A'!C421,"Not?apply")+COUNTIF('Compliance level A'!C440,"Not?apply")+COUNTIF('Compliance level A'!C459,"Not?apply")+COUNTIF('Compliance level A'!C478,"Not?apply")+COUNTIF('Compliance level A'!C497,"Not?apply")+COUNTIF('Compliance level A'!C516,"Not?apply")+COUNTIF('Compliance level A'!C535,"Not?apply")+COUNTIF('Compliance level A'!C554,"Not?apply")</f>
        <v>0</v>
      </c>
      <c r="E21" s="36">
        <f>COUNTIF('Compliance level AA'!C22,"Yes")+COUNTIF('Compliance level AA'!C41,"Yes")+COUNTIF('Compliance level AA'!C60,"Yes")+COUNTIF('Compliance level AA'!C79,"Yes")+COUNTIF('Compliance level AA'!C98,"Yes")+COUNTIF('Compliance level AA'!C117,"Yes")+COUNTIF('Compliance level AA'!C136,"Yes")+COUNTIF('Compliance level AA'!C155,"Yes")+COUNTIF('Compliance level AA'!C174,"Yes")+COUNTIF('Compliance level AA'!C193,"Yes")+COUNTIF('Compliance level AA'!C212,"Yes")+COUNTIF('Compliance level AA'!C231,"Yes")+COUNTIF('Compliance level AA'!C250,"Yes")+COUNTIF('Compliance level AA'!C269,"Yes")+COUNTIF('Compliance level AA'!C288,"Yes")+COUNTIF('Compliance level AA'!C307,"Yes")+COUNTIF('Compliance level AA'!C326,"Yes")+COUNTIF('Compliance level AA'!C345,"Yes")+COUNTIF('Compliance level AA'!C364,"Yes")+COUNTIF('Compliance level AA'!C383,"Yes")</f>
        <v>0</v>
      </c>
      <c r="F21" s="36">
        <f>COUNTIF('Compliance level AA'!C22,"*No?")+COUNTIF('Compliance level AA'!C41,"*No?")+COUNTIF('Compliance level AA'!C60,"*No?")+COUNTIF('Compliance level AA'!C79,"*No?")+COUNTIF('Compliance level AA'!C98,"*No?")+COUNTIF('Compliance level AA'!C117,"*No?")+COUNTIF('Compliance level AA'!C136,"*No?")+COUNTIF('Compliance level AA'!C155,"*No?")+COUNTIF('Compliance level AA'!C174,"*No?")+COUNTIF('Compliance level AA'!C193,"*No?")+COUNTIF('Compliance level AA'!C212,"*No?")+COUNTIF('Compliance level AA'!C231,"*No?")+COUNTIF('Compliance level AA'!C250,"*No?")+COUNTIF('Compliance level AA'!C269,"*No?")+COUNTIF('Compliance level AA'!C288,"*No?")+COUNTIF('Compliance level AA'!C307,"*No?")+COUNTIF('Compliance level AA'!C326,"*No?")+COUNTIF('Compliance level AA'!C345,"*No?")+COUNTIF('Compliance level AA'!C364,"*No?")+COUNTIF('Compliance level AA'!C383,"*No?")</f>
        <v>0</v>
      </c>
      <c r="G21" s="36">
        <f>COUNTIF('Compliance level AA'!C22,"Not?Apply")+COUNTIF('Compliance level AA'!C41,"Not?Apply")+COUNTIF('Compliance level AA'!C60,"Not?apply")+COUNTIF('Compliance level AA'!C79,"Not?apply")+COUNTIF('Compliance level AA'!C98,"Not?apply")+COUNTIF('Compliance level AA'!C117,"Not?apply")+COUNTIF('Compliance level AA'!C136,"Not?apply")+COUNTIF('Compliance level AA'!C155,"Not?apply")+COUNTIF('Compliance level AA'!C174,"Not?apply")+COUNTIF('Compliance level AA'!C193,"Not?apply")+COUNTIF('Compliance level AA'!C212,"Not?apply")+COUNTIF('Compliance level AA'!C231,"Not?apply")+COUNTIF('Compliance level AA'!C250,"Not?apply")+COUNTIF('Compliance level AA'!C269,"Not?apply")+COUNTIF('Compliance level AA'!C288,"Not?apply")+COUNTIF('Compliance level AA'!C307,"Not?apply")+COUNTIF('Compliance level AA'!C326,"Not?apply")+COUNTIF('Compliance level AA'!C345,"Not?apply")+COUNTIF('Compliance level AA'!C364,"Not?apply")+COUNTIF('Compliance level AA'!C383,"Not?apply")</f>
        <v>0</v>
      </c>
      <c r="H21" s="26">
        <f t="shared" si="4"/>
        <v>0</v>
      </c>
      <c r="I21" s="27" t="str">
        <f t="shared" si="0"/>
        <v/>
      </c>
      <c r="J21" s="27" t="str">
        <f t="shared" si="1"/>
        <v/>
      </c>
      <c r="K21" s="29">
        <f t="shared" si="5"/>
        <v>0</v>
      </c>
      <c r="L21" s="30" t="str">
        <f t="shared" si="6"/>
        <v/>
      </c>
      <c r="M21" s="30" t="str">
        <f t="shared" si="3"/>
        <v/>
      </c>
    </row>
    <row r="22" spans="1:13" x14ac:dyDescent="0.25">
      <c r="H22" s="72" t="s">
        <v>199</v>
      </c>
      <c r="I22" s="72"/>
      <c r="J22" s="38">
        <f>AVERAGE(I7:I21)</f>
        <v>0.85353535353535348</v>
      </c>
      <c r="K22" s="72" t="s">
        <v>200</v>
      </c>
      <c r="L22" s="72"/>
      <c r="M22" s="38">
        <f>AVERAGE(L7:L21)</f>
        <v>1</v>
      </c>
    </row>
    <row r="23" spans="1:13" ht="35.1" customHeight="1" x14ac:dyDescent="0.25">
      <c r="H23" s="72" t="s">
        <v>207</v>
      </c>
      <c r="I23" s="72"/>
      <c r="J23" s="72"/>
      <c r="K23" s="72"/>
      <c r="L23" s="72"/>
      <c r="M23" s="24">
        <f>(SUM(B7:B21)+SUM(E7:E21))/(SUMIF(H7:H21,"&gt;0")+SUMIF(K7:K21,"&gt;0"))</f>
        <v>0.91803278688524592</v>
      </c>
    </row>
    <row r="24" spans="1:13" ht="71.099999999999994" customHeight="1" x14ac:dyDescent="0.25">
      <c r="A24" s="9" t="s">
        <v>180</v>
      </c>
      <c r="B24" s="9">
        <f>'Compliance level A'!D6</f>
        <v>0</v>
      </c>
    </row>
    <row r="25" spans="1:13" x14ac:dyDescent="0.25">
      <c r="A25" s="31" t="s">
        <v>16</v>
      </c>
      <c r="B25" s="32" t="s">
        <v>185</v>
      </c>
      <c r="C25" s="33" t="s">
        <v>186</v>
      </c>
      <c r="D25" s="33" t="s">
        <v>187</v>
      </c>
      <c r="E25" s="34" t="s">
        <v>188</v>
      </c>
      <c r="F25" s="34" t="s">
        <v>189</v>
      </c>
      <c r="G25" s="34" t="s">
        <v>190</v>
      </c>
      <c r="H25" s="25" t="s">
        <v>193</v>
      </c>
      <c r="I25" s="25" t="s">
        <v>195</v>
      </c>
      <c r="J25" s="25" t="s">
        <v>196</v>
      </c>
      <c r="K25" s="28" t="s">
        <v>194</v>
      </c>
      <c r="L25" s="28" t="s">
        <v>197</v>
      </c>
      <c r="M25" s="28" t="s">
        <v>198</v>
      </c>
    </row>
    <row r="26" spans="1:13" x14ac:dyDescent="0.25">
      <c r="A26" s="23" t="str">
        <f>'General Information'!B11</f>
        <v>Home</v>
      </c>
      <c r="B26" s="35">
        <f>COUNTIF('Compliance level A'!D8,"Yes")+COUNTIF('Compliance level A'!D27,"Yes")+COUNTIF('Compliance level A'!D46,"Yes")+COUNTIF('Compliance level A'!D65,"Yes")+COUNTIF('Compliance level A'!D84,"Yes")+COUNTIF('Compliance level A'!D103,"Yes")+COUNTIF('Compliance level A'!D122,"Yes")+COUNTIF('Compliance level A'!D141,"Yes")+COUNTIF('Compliance level A'!D160,"Yes")+COUNTIF('Compliance level A'!D179,"Yes")+COUNTIF('Compliance level A'!D198,"Yes")+COUNTIF('Compliance level A'!D217,"Yes")+COUNTIF('Compliance level A'!D236,"Yes")+COUNTIF('Compliance level A'!D255,"Yes")+COUNTIF('Compliance level A'!D274,"Yes")+COUNTIF('Compliance level A'!D293,"Yes")+COUNTIF('Compliance level A'!D312,"Yes")+COUNTIF('Compliance level A'!D331,"Yes")+COUNTIF('Compliance level A'!D350,"Yes")+COUNTIF('Compliance level A'!D369,"Yes")+COUNTIF('Compliance level A'!D388,"Yes")+COUNTIF('Compliance level A'!D407,"Yes")+COUNTIF('Compliance level A'!D426,"Yes")+COUNTIF('Compliance level A'!D445,"Yes")+COUNTIF('Compliance level A'!D464,"Yes")+COUNTIF('Compliance level A'!D483,"Yes")+COUNTIF('Compliance level A'!D502,"Yes")+COUNTIF('Compliance level A'!D521,"Yes")+COUNTIF('Compliance level A'!D540,"Yes")</f>
        <v>0</v>
      </c>
      <c r="C26" s="35">
        <f>COUNTIF('Compliance level A'!D8,"*No?")+COUNTIF('Compliance level A'!D27,"*No?")+COUNTIF('Compliance level A'!D46,"*No?")+COUNTIF('Compliance level A'!D65,"*No?")+COUNTIF('Compliance level A'!D84,"*No?")+COUNTIF('Compliance level A'!D103,"*No?")+COUNTIF('Compliance level A'!D122,"*No?")+COUNTIF('Compliance level A'!D141,"*No?")+COUNTIF('Compliance level A'!D160,"*No?")+COUNTIF('Compliance level A'!D179,"*No?")+COUNTIF('Compliance level A'!D198,"*No?")+COUNTIF('Compliance level A'!D217,"*No?")+COUNTIF('Compliance level A'!D236,"*No?")+COUNTIF('Compliance level A'!D255,"*No?")+COUNTIF('Compliance level A'!D274,"*No?")+COUNTIF('Compliance level A'!D293,"*No?")+COUNTIF('Compliance level A'!D312,"*No?")+COUNTIF('Compliance level A'!D331,"*No?")+COUNTIF('Compliance level A'!D350,"*No?")+COUNTIF('Compliance level A'!D369,"*No?")+COUNTIF('Compliance level A'!D388,"*No?")+COUNTIF('Compliance level A'!D407,"*No?")+COUNTIF('Compliance level A'!D426,"*No?")+COUNTIF('Compliance level A'!D445,"*No?")+COUNTIF('Compliance level A'!D464,"*No?")+COUNTIF('Compliance level A'!D483,"*No?")+COUNTIF('Compliance level A'!D502,"*No?")+COUNTIF('Compliance level A'!D521,"*No?")+COUNTIF('Compliance level A'!D540,"*No?")</f>
        <v>0</v>
      </c>
      <c r="D26" s="35">
        <f>COUNTIF('Compliance level A'!D8,"Not?Apply")+COUNTIF('Compliance level A'!D27,"Not?Apply")+COUNTIF('Compliance level A'!D46,"Not?Apply")+COUNTIF('Compliance level A'!D65,"Not?apply")+COUNTIF('Compliance level A'!D84,"Not?apply")+COUNTIF('Compliance level A'!D103,"Not?apply")+COUNTIF('Compliance level A'!D122,"Not?apply")+COUNTIF('Compliance level A'!D141,"Not?apply")+COUNTIF('Compliance level A'!D160,"Not?apply")+COUNTIF('Compliance level A'!D179,"Not?apply")+COUNTIF('Compliance level A'!D198,"Not?apply")+COUNTIF('Compliance level A'!D217,"Not?apply")+COUNTIF('Compliance level A'!D236,"Not?apply")+COUNTIF('Compliance level A'!D255,"Not?apply")+COUNTIF('Compliance level A'!D274,"Not?apply")+COUNTIF('Compliance level A'!D293,"Not?apply")+COUNTIF('Compliance level A'!D312,"Not?apply")+COUNTIF('Compliance level A'!D331,"Not?apply")+COUNTIF('Compliance level A'!D350,"Not?apply")+COUNTIF('Compliance level A'!D369,"Not?apply")+COUNTIF('Compliance level A'!D388,"Not?apply")+COUNTIF('Compliance level A'!D407,"Not?apply")+COUNTIF('Compliance level A'!D426,"Not?apply")+COUNTIF('Compliance level A'!D445,"Not?apply")+COUNTIF('Compliance level A'!D464,"Not?apply")+COUNTIF('Compliance level A'!D483,"Not?apply")+COUNTIF('Compliance level A'!D502,"Not?apply")+COUNTIF('Compliance level A'!D521,"Not?apply")+COUNTIF('Compliance level A'!D540,"Not?apply")</f>
        <v>0</v>
      </c>
      <c r="E26" s="36">
        <f>COUNTIF('Compliance level AA'!D8,"Yes")+COUNTIF('Compliance level AA'!D27,"Yes")+COUNTIF('Compliance level AA'!D46,"Yes")+COUNTIF('Compliance level AA'!D65,"Yes")+COUNTIF('Compliance level AA'!D84,"Yes")+COUNTIF('Compliance level AA'!D103,"Yes")+COUNTIF('Compliance level AA'!D122,"Yes")+COUNTIF('Compliance level AA'!D141,"Yes")+COUNTIF('Compliance level AA'!D160,"Yes")+COUNTIF('Compliance level AA'!D179,"Yes")+COUNTIF('Compliance level AA'!D198,"Yes")+COUNTIF('Compliance level AA'!D217,"Yes")+COUNTIF('Compliance level AA'!D236,"Yes")+COUNTIF('Compliance level AA'!D255,"Yes")+COUNTIF('Compliance level AA'!D274,"Yes")+COUNTIF('Compliance level AA'!D293,"Yes")+COUNTIF('Compliance level AA'!D312,"Yes")+COUNTIF('Compliance level AA'!D331,"Yes")+COUNTIF('Compliance level AA'!D350,"Yes")+COUNTIF('Compliance level AA'!D369,"Yes")+COUNTIF('Compliance level AA'!D388,"Yes")</f>
        <v>0</v>
      </c>
      <c r="F26" s="36">
        <f>COUNTIF('Compliance level AA'!D8,"*No?")+COUNTIF('Compliance level AA'!D27,"*No?")+COUNTIF('Compliance level AA'!D46,"*No?")+COUNTIF('Compliance level AA'!D65,"*No?")+COUNTIF('Compliance level AA'!D84,"*No?")+COUNTIF('Compliance level AA'!D103,"*No?")+COUNTIF('Compliance level AA'!D122,"*No?")+COUNTIF('Compliance level AA'!D141,"*No?")+COUNTIF('Compliance level AA'!D160,"*No?")+COUNTIF('Compliance level AA'!D179,"*No?")+COUNTIF('Compliance level AA'!D198,"*No?")+COUNTIF('Compliance level AA'!D217,"*No?")+COUNTIF('Compliance level AA'!D236,"*No?")+COUNTIF('Compliance level AA'!D255,"*No?")+COUNTIF('Compliance level AA'!D274,"*No?")+COUNTIF('Compliance level AA'!D293,"*No?")+COUNTIF('Compliance level AA'!D312,"*No?")+COUNTIF('Compliance level AA'!D331,"*No?")+COUNTIF('Compliance level AA'!D350,"*No?")+COUNTIF('Compliance level AA'!D369,"*No?")+COUNTIF('Compliance level AA'!D388,"*No?")</f>
        <v>0</v>
      </c>
      <c r="G26" s="36">
        <f>COUNTIF('Compliance level AA'!D8,"Not?Apply")+COUNTIF('Compliance level AA'!D27,"Not?Apply")+COUNTIF('Compliance level AA'!D46,"Not?Apply")+COUNTIF('Compliance level AA'!D65,"Not?apply")+COUNTIF('Compliance level AA'!D84,"Not?apply")+COUNTIF('Compliance level AA'!D103,"Not?apply")+COUNTIF('Compliance level AA'!D122,"Not?apply")+COUNTIF('Compliance level AA'!D141,"Not?apply")+COUNTIF('Compliance level AA'!D160,"Not?apply")+COUNTIF('Compliance level AA'!D179,"Not?apply")+COUNTIF('Compliance level AA'!D198,"Not?apply")+COUNTIF('Compliance level AA'!D217,"Not?apply")+COUNTIF('Compliance level AA'!D236,"Not?apply")+COUNTIF('Compliance level AA'!D255,"Not?apply")+COUNTIF('Compliance level AA'!D274,"Not?apply")+COUNTIF('Compliance level AA'!D293,"Not?apply")+COUNTIF('Compliance level AA'!D312,"Not?apply")+COUNTIF('Compliance level AA'!D331,"Not?apply")+COUNTIF('Compliance level AA'!D350,"Not?apply")+COUNTIF('Compliance level AA'!D369,"Not?apply")+COUNTIF('Compliance level AA'!D388,"Not?apply")</f>
        <v>0</v>
      </c>
      <c r="H26" s="26">
        <v>0</v>
      </c>
      <c r="I26" s="27" t="str">
        <f>IF(H26&gt;0,(B26/H26),"")</f>
        <v/>
      </c>
      <c r="J26" s="27" t="str">
        <f>IF(H26&gt;0,C26/H26,"")</f>
        <v/>
      </c>
      <c r="K26" s="29">
        <f>20-G26</f>
        <v>20</v>
      </c>
      <c r="L26" s="30">
        <f>E26/K26</f>
        <v>0</v>
      </c>
      <c r="M26" s="30">
        <f>F26/K26</f>
        <v>0</v>
      </c>
    </row>
    <row r="27" spans="1:13" x14ac:dyDescent="0.25">
      <c r="A27" s="23" t="str">
        <f>'General Information'!B12</f>
        <v>Menu</v>
      </c>
      <c r="B27" s="35">
        <f>COUNTIF('Compliance level A'!D9,"Yes")+COUNTIF('Compliance level A'!D28,"Yes")+COUNTIF('Compliance level A'!D47,"Yes")+COUNTIF('Compliance level A'!D66,"Yes")+COUNTIF('Compliance level A'!D85,"Yes")+COUNTIF('Compliance level A'!D104,"Yes")+COUNTIF('Compliance level A'!D123,"Yes")+COUNTIF('Compliance level A'!D142,"Yes")+COUNTIF('Compliance level A'!D161,"Yes")+COUNTIF('Compliance level A'!D180,"Yes")+COUNTIF('Compliance level A'!D199,"Yes")+COUNTIF('Compliance level A'!D218,"Yes")+COUNTIF('Compliance level A'!D237,"Yes")+COUNTIF('Compliance level A'!D256,"Yes")+COUNTIF('Compliance level A'!D275,"Yes")+COUNTIF('Compliance level A'!D294,"Yes")+COUNTIF('Compliance level A'!D313,"Yes")+COUNTIF('Compliance level A'!D332,"Yes")+COUNTIF('Compliance level A'!D351,"Yes")+COUNTIF('Compliance level A'!D370,"Yes")+COUNTIF('Compliance level A'!D389,"Yes")+COUNTIF('Compliance level A'!D408,"Yes")+COUNTIF('Compliance level A'!D427,"Yes")+COUNTIF('Compliance level A'!D446,"Yes")+COUNTIF('Compliance level A'!D465,"Yes")+COUNTIF('Compliance level A'!D484,"Yes")+COUNTIF('Compliance level A'!D503,"Yes")+COUNTIF('Compliance level A'!D522,"Yes")+COUNTIF('Compliance level A'!D541,"Yes")</f>
        <v>0</v>
      </c>
      <c r="C27" s="35">
        <f>COUNTIF('Compliance level A'!D9,"*No?")+COUNTIF('Compliance level A'!D28,"*No?")+COUNTIF('Compliance level A'!D47,"*No?")+COUNTIF('Compliance level A'!D66,"*No?")+COUNTIF('Compliance level A'!D85,"*No?")+COUNTIF('Compliance level A'!D104,"*No?")+COUNTIF('Compliance level A'!D123,"*No?")+COUNTIF('Compliance level A'!D142,"*No?")+COUNTIF('Compliance level A'!D161,"*No?")+COUNTIF('Compliance level A'!D180,"*No?")+COUNTIF('Compliance level A'!D199,"*No?")+COUNTIF('Compliance level A'!D218,"*No?")+COUNTIF('Compliance level A'!D237,"*No?")+COUNTIF('Compliance level A'!D256,"*No?")+COUNTIF('Compliance level A'!D275,"*No?")+COUNTIF('Compliance level A'!D294,"*No?")+COUNTIF('Compliance level A'!D313,"*No?")+COUNTIF('Compliance level A'!D332,"*No?")+COUNTIF('Compliance level A'!D351,"*No?")+COUNTIF('Compliance level A'!D370,"*No?")+COUNTIF('Compliance level A'!D389,"*No?")+COUNTIF('Compliance level A'!D408,"*No?")+COUNTIF('Compliance level A'!D427,"*No?")+COUNTIF('Compliance level A'!D446,"*No?")+COUNTIF('Compliance level A'!D465,"*No?")+COUNTIF('Compliance level A'!D484,"*No?")+COUNTIF('Compliance level A'!D503,"*No?")+COUNTIF('Compliance level A'!D522,"*No?")+COUNTIF('Compliance level A'!D541,"*No?")</f>
        <v>0</v>
      </c>
      <c r="D27" s="35">
        <f>COUNTIF('Compliance level A'!D9,"Not?Apply")+COUNTIF('Compliance level A'!D28,"Not?Apply")+COUNTIF('Compliance level A'!D47,"Not?Apply")+COUNTIF('Compliance level A'!D66,"Not?apply")+COUNTIF('Compliance level A'!D85,"Not?apply")+COUNTIF('Compliance level A'!D104,"Not?apply")+COUNTIF('Compliance level A'!D123,"Not?apply")+COUNTIF('Compliance level A'!D142,"Not?apply")+COUNTIF('Compliance level A'!D161,"Not?apply")+COUNTIF('Compliance level A'!D180,"Not?apply")+COUNTIF('Compliance level A'!D199,"Not?apply")+COUNTIF('Compliance level A'!D218,"Not?apply")+COUNTIF('Compliance level A'!D237,"Not?apply")+COUNTIF('Compliance level A'!D256,"Not?apply")+COUNTIF('Compliance level A'!D275,"Not?apply")+COUNTIF('Compliance level A'!D294,"Not?apply")+COUNTIF('Compliance level A'!D313,"Not?apply")+COUNTIF('Compliance level A'!D332,"Not?apply")+COUNTIF('Compliance level A'!D351,"Not?apply")+COUNTIF('Compliance level A'!D370,"Not?apply")+COUNTIF('Compliance level A'!D389,"Not?apply")+COUNTIF('Compliance level A'!D408,"Not?apply")+COUNTIF('Compliance level A'!D427,"Not?apply")+COUNTIF('Compliance level A'!D446,"Not?apply")+COUNTIF('Compliance level A'!D465,"Not?apply")+COUNTIF('Compliance level A'!D484,"Not?apply")+COUNTIF('Compliance level A'!D503,"Not?apply")+COUNTIF('Compliance level A'!D522,"Not?apply")+COUNTIF('Compliance level A'!D541,"Not?apply")</f>
        <v>0</v>
      </c>
      <c r="E27" s="36">
        <f>COUNTIF('Compliance level AA'!D9,"Yes")+COUNTIF('Compliance level AA'!D28,"Yes")+COUNTIF('Compliance level AA'!D47,"Yes")+COUNTIF('Compliance level AA'!D66,"Yes")+COUNTIF('Compliance level AA'!D85,"Yes")+COUNTIF('Compliance level AA'!D104,"Yes")+COUNTIF('Compliance level AA'!D123,"Yes")+COUNTIF('Compliance level AA'!D142,"Yes")+COUNTIF('Compliance level AA'!D161,"Yes")+COUNTIF('Compliance level AA'!D180,"Yes")+COUNTIF('Compliance level AA'!D199,"Yes")+COUNTIF('Compliance level AA'!D218,"Yes")+COUNTIF('Compliance level AA'!D237,"Yes")+COUNTIF('Compliance level AA'!D256,"Yes")+COUNTIF('Compliance level AA'!D275,"Yes")+COUNTIF('Compliance level AA'!D294,"Yes")+COUNTIF('Compliance level AA'!D313,"Yes")+COUNTIF('Compliance level AA'!D332,"Yes")+COUNTIF('Compliance level AA'!D351,"Yes")+COUNTIF('Compliance level AA'!D370,"Yes")+COUNTIF('Compliance level AA'!D389,"Yes")</f>
        <v>0</v>
      </c>
      <c r="F27" s="36">
        <f>COUNTIF('Compliance level AA'!D9,"*No?")+COUNTIF('Compliance level AA'!D28,"*No?")+COUNTIF('Compliance level AA'!D47,"*No?")+COUNTIF('Compliance level AA'!D66,"*No?")+COUNTIF('Compliance level AA'!D85,"*No?")+COUNTIF('Compliance level AA'!D104,"*No?")+COUNTIF('Compliance level AA'!D123,"*No?")+COUNTIF('Compliance level AA'!D142,"*No?")+COUNTIF('Compliance level AA'!D161,"*No?")+COUNTIF('Compliance level AA'!D180,"*No?")+COUNTIF('Compliance level AA'!D199,"*No?")+COUNTIF('Compliance level AA'!D218,"*No?")+COUNTIF('Compliance level AA'!D237,"*No?")+COUNTIF('Compliance level AA'!D256,"*No?")+COUNTIF('Compliance level AA'!D275,"*No?")+COUNTIF('Compliance level AA'!D294,"*No?")+COUNTIF('Compliance level AA'!D313,"*No?")+COUNTIF('Compliance level AA'!D332,"*No?")+COUNTIF('Compliance level AA'!D351,"*No?")+COUNTIF('Compliance level AA'!D370,"*No?")+COUNTIF('Compliance level AA'!D389,"*No?")</f>
        <v>0</v>
      </c>
      <c r="G27" s="36">
        <f>COUNTIF('Compliance level AA'!D9,"Not?Apply")+COUNTIF('Compliance level AA'!D28,"Not?Apply")+COUNTIF('Compliance level AA'!D47,"Not?Apply")+COUNTIF('Compliance level AA'!D66,"Not?apply")+COUNTIF('Compliance level AA'!D85,"Not?apply")+COUNTIF('Compliance level AA'!D104,"Not?apply")+COUNTIF('Compliance level AA'!D123,"Not?apply")+COUNTIF('Compliance level AA'!D142,"Not?apply")+COUNTIF('Compliance level AA'!D161,"Not?apply")+COUNTIF('Compliance level AA'!D180,"Not?apply")+COUNTIF('Compliance level AA'!D199,"Not?apply")+COUNTIF('Compliance level AA'!D218,"Not?apply")+COUNTIF('Compliance level AA'!D237,"Not?apply")+COUNTIF('Compliance level AA'!D256,"Not?apply")+COUNTIF('Compliance level AA'!D275,"Not?apply")+COUNTIF('Compliance level AA'!D294,"Not?apply")+COUNTIF('Compliance level AA'!D313,"Not?apply")+COUNTIF('Compliance level AA'!D332,"Not?apply")+COUNTIF('Compliance level AA'!D351,"Not?apply")+COUNTIF('Compliance level AA'!D370,"Not?apply")+COUNTIF('Compliance level AA'!D389,"Not?apply")</f>
        <v>0</v>
      </c>
      <c r="H27" s="26">
        <f>IF(D27+C27+B27&gt;0,(30-D27),0)</f>
        <v>0</v>
      </c>
      <c r="I27" s="27" t="str">
        <f t="shared" ref="I27:I40" si="7">IF(H27&gt;0,(B27/H27),"")</f>
        <v/>
      </c>
      <c r="J27" s="27" t="str">
        <f t="shared" ref="J27:J40" si="8">IF(H27&gt;0,C27/H27,"")</f>
        <v/>
      </c>
      <c r="K27" s="29">
        <f>IF(G27+F27+E27&gt;0,(20-G27),0)</f>
        <v>0</v>
      </c>
      <c r="L27" s="30" t="str">
        <f t="shared" ref="L27:L40" si="9">IF(K27&gt;0,(E27/K27),"")</f>
        <v/>
      </c>
      <c r="M27" s="30" t="str">
        <f t="shared" ref="M27:M40" si="10">IF(K27&gt;0,F27/K27,"")</f>
        <v/>
      </c>
    </row>
    <row r="28" spans="1:13" x14ac:dyDescent="0.25">
      <c r="A28" s="23" t="str">
        <f>'General Information'!B13</f>
        <v>Menu</v>
      </c>
      <c r="B28" s="35">
        <f>COUNTIF('Compliance level A'!D10,"Yes")+COUNTIF('Compliance level A'!D29,"Yes")+COUNTIF('Compliance level A'!D48,"Yes")+COUNTIF('Compliance level A'!D67,"Yes")+COUNTIF('Compliance level A'!D86,"Yes")+COUNTIF('Compliance level A'!D105,"Yes")+COUNTIF('Compliance level A'!D124,"Yes")+COUNTIF('Compliance level A'!D143,"Yes")+COUNTIF('Compliance level A'!D162,"Yes")+COUNTIF('Compliance level A'!D181,"Yes")+COUNTIF('Compliance level A'!D200,"Yes")+COUNTIF('Compliance level A'!D219,"Yes")+COUNTIF('Compliance level A'!D238,"Yes")+COUNTIF('Compliance level A'!D257,"Yes")+COUNTIF('Compliance level A'!D276,"Yes")+COUNTIF('Compliance level A'!D295,"Yes")+COUNTIF('Compliance level A'!D314,"Yes")+COUNTIF('Compliance level A'!D333,"Yes")+COUNTIF('Compliance level A'!D352,"Yes")+COUNTIF('Compliance level A'!D371,"Yes")+COUNTIF('Compliance level A'!D390,"Yes")+COUNTIF('Compliance level A'!D409,"Yes")+COUNTIF('Compliance level A'!D428,"Yes")+COUNTIF('Compliance level A'!D447,"Yes")+COUNTIF('Compliance level A'!D466,"Yes")+COUNTIF('Compliance level A'!D485,"Yes")+COUNTIF('Compliance level A'!D504,"Yes")+COUNTIF('Compliance level A'!D523,"Yes")+COUNTIF('Compliance level A'!D542,"Yes")</f>
        <v>0</v>
      </c>
      <c r="C28" s="35">
        <f>COUNTIF('Compliance level A'!D10,"*No?")+COUNTIF('Compliance level A'!D29,"*No?")+COUNTIF('Compliance level A'!D48,"*No?")+COUNTIF('Compliance level A'!D67,"*No?")+COUNTIF('Compliance level A'!D86,"*No?")+COUNTIF('Compliance level A'!D105,"*No?")+COUNTIF('Compliance level A'!D124,"*No?")+COUNTIF('Compliance level A'!D143,"*No?")+COUNTIF('Compliance level A'!D162,"*No?")+COUNTIF('Compliance level A'!D181,"*No?")+COUNTIF('Compliance level A'!D200,"*No?")+COUNTIF('Compliance level A'!D219,"*No?")+COUNTIF('Compliance level A'!D238,"*No?")+COUNTIF('Compliance level A'!D257,"*No?")+COUNTIF('Compliance level A'!D276,"*No?")+COUNTIF('Compliance level A'!D295,"*No?")+COUNTIF('Compliance level A'!D314,"*No?")+COUNTIF('Compliance level A'!D333,"*No?")+COUNTIF('Compliance level A'!D352,"*No?")+COUNTIF('Compliance level A'!D371,"*No?")+COUNTIF('Compliance level A'!D390,"*No?")+COUNTIF('Compliance level A'!D409,"*No?")+COUNTIF('Compliance level A'!D428,"*No?")+COUNTIF('Compliance level A'!D447,"*No?")+COUNTIF('Compliance level A'!D466,"*No?")+COUNTIF('Compliance level A'!D485,"*No?")+COUNTIF('Compliance level A'!D504,"*No?")+COUNTIF('Compliance level A'!D523,"*No?")+COUNTIF('Compliance level A'!D542,"*No?")</f>
        <v>0</v>
      </c>
      <c r="D28" s="35">
        <f>COUNTIF('Compliance level A'!D10,"Not?Apply")+COUNTIF('Compliance level A'!D29,"Not?Apply")+COUNTIF('Compliance level A'!D48,"Not?Apply")+COUNTIF('Compliance level A'!D67,"Not?apply")+COUNTIF('Compliance level A'!D86,"Not?apply")+COUNTIF('Compliance level A'!D105,"Not?apply")+COUNTIF('Compliance level A'!D124,"Not?apply")+COUNTIF('Compliance level A'!D143,"Not?apply")+COUNTIF('Compliance level A'!D162,"Not?apply")+COUNTIF('Compliance level A'!D181,"Not?apply")+COUNTIF('Compliance level A'!D200,"Not?apply")+COUNTIF('Compliance level A'!D219,"Not?apply")+COUNTIF('Compliance level A'!D238,"Not?apply")+COUNTIF('Compliance level A'!D257,"Not?apply")+COUNTIF('Compliance level A'!D276,"Not?apply")+COUNTIF('Compliance level A'!D295,"Not?apply")+COUNTIF('Compliance level A'!D314,"Not?apply")+COUNTIF('Compliance level A'!D333,"Not?apply")+COUNTIF('Compliance level A'!D352,"Not?apply")+COUNTIF('Compliance level A'!D371,"Not?apply")+COUNTIF('Compliance level A'!D390,"Not?apply")+COUNTIF('Compliance level A'!D409,"Not?apply")+COUNTIF('Compliance level A'!D428,"Not?apply")+COUNTIF('Compliance level A'!D447,"Not?apply")+COUNTIF('Compliance level A'!D466,"Not?apply")+COUNTIF('Compliance level A'!D485,"Not?apply")+COUNTIF('Compliance level A'!D504,"Not?apply")+COUNTIF('Compliance level A'!D523,"Not?apply")+COUNTIF('Compliance level A'!D542,"Not?apply")</f>
        <v>0</v>
      </c>
      <c r="E28" s="36">
        <f>COUNTIF('Compliance level AA'!D10,"Yes")+COUNTIF('Compliance level AA'!D29,"Yes")+COUNTIF('Compliance level AA'!D48,"Yes")+COUNTIF('Compliance level AA'!D67,"Yes")+COUNTIF('Compliance level AA'!D86,"Yes")+COUNTIF('Compliance level AA'!D105,"Yes")+COUNTIF('Compliance level AA'!D124,"Yes")+COUNTIF('Compliance level AA'!D143,"Yes")+COUNTIF('Compliance level AA'!D162,"Yes")+COUNTIF('Compliance level AA'!D181,"Yes")+COUNTIF('Compliance level AA'!D200,"Yes")+COUNTIF('Compliance level AA'!D219,"Yes")+COUNTIF('Compliance level AA'!D238,"Yes")+COUNTIF('Compliance level AA'!D257,"Yes")+COUNTIF('Compliance level AA'!D276,"Yes")+COUNTIF('Compliance level AA'!D295,"Yes")+COUNTIF('Compliance level AA'!D314,"Yes")+COUNTIF('Compliance level AA'!D333,"Yes")+COUNTIF('Compliance level AA'!D352,"Yes")+COUNTIF('Compliance level AA'!D371,"Yes")+COUNTIF('Compliance level AA'!D390,"Yes")</f>
        <v>0</v>
      </c>
      <c r="F28" s="36">
        <f>COUNTIF('Compliance level AA'!D10,"*No?")+COUNTIF('Compliance level AA'!D29,"*No?")+COUNTIF('Compliance level AA'!D48,"*No?")+COUNTIF('Compliance level AA'!D67,"*No?")+COUNTIF('Compliance level AA'!D86,"*No?")+COUNTIF('Compliance level AA'!D105,"*No?")+COUNTIF('Compliance level AA'!D124,"*No?")+COUNTIF('Compliance level AA'!D143,"*No?")+COUNTIF('Compliance level AA'!D162,"*No?")+COUNTIF('Compliance level AA'!D181,"*No?")+COUNTIF('Compliance level AA'!D200,"*No?")+COUNTIF('Compliance level AA'!D219,"*No?")+COUNTIF('Compliance level AA'!D238,"*No?")+COUNTIF('Compliance level AA'!D257,"*No?")+COUNTIF('Compliance level AA'!D276,"*No?")+COUNTIF('Compliance level AA'!D295,"*No?")+COUNTIF('Compliance level AA'!D314,"*No?")+COUNTIF('Compliance level AA'!D333,"*No?")+COUNTIF('Compliance level AA'!D352,"*No?")+COUNTIF('Compliance level AA'!D371,"*No?")+COUNTIF('Compliance level AA'!D390,"*No?")</f>
        <v>0</v>
      </c>
      <c r="G28" s="36">
        <f>COUNTIF('Compliance level AA'!D10,"Not?Apply")+COUNTIF('Compliance level AA'!D29,"Not?Apply")+COUNTIF('Compliance level AA'!D48,"Not?Apply")+COUNTIF('Compliance level AA'!D67,"Not?apply")+COUNTIF('Compliance level AA'!D86,"Not?apply")+COUNTIF('Compliance level AA'!D105,"Not?apply")+COUNTIF('Compliance level AA'!D124,"Not?apply")+COUNTIF('Compliance level AA'!D143,"Not?apply")+COUNTIF('Compliance level AA'!D162,"Not?apply")+COUNTIF('Compliance level AA'!D181,"Not?apply")+COUNTIF('Compliance level AA'!D200,"Not?apply")+COUNTIF('Compliance level AA'!D219,"Not?apply")+COUNTIF('Compliance level AA'!D238,"Not?apply")+COUNTIF('Compliance level AA'!D257,"Not?apply")+COUNTIF('Compliance level AA'!D276,"Not?apply")+COUNTIF('Compliance level AA'!D295,"Not?apply")+COUNTIF('Compliance level AA'!D314,"Not?apply")+COUNTIF('Compliance level AA'!D333,"Not?apply")+COUNTIF('Compliance level AA'!D352,"Not?apply")+COUNTIF('Compliance level AA'!D371,"Not?apply")+COUNTIF('Compliance level AA'!D390,"Not?apply")</f>
        <v>0</v>
      </c>
      <c r="H28" s="26">
        <f t="shared" ref="H28:H34" si="11">IF(D28+C28+B28&gt;0,(30-D28),0)</f>
        <v>0</v>
      </c>
      <c r="I28" s="27" t="str">
        <f t="shared" si="7"/>
        <v/>
      </c>
      <c r="J28" s="27" t="str">
        <f t="shared" si="8"/>
        <v/>
      </c>
      <c r="K28" s="29">
        <f t="shared" ref="K28:K40" si="12">IF(G28+F28+E28&gt;0,(20-G28),0)</f>
        <v>0</v>
      </c>
      <c r="L28" s="30" t="str">
        <f t="shared" si="9"/>
        <v/>
      </c>
      <c r="M28" s="30" t="str">
        <f t="shared" si="10"/>
        <v/>
      </c>
    </row>
    <row r="29" spans="1:13" x14ac:dyDescent="0.25">
      <c r="A29" s="23" t="str">
        <f>'General Information'!B14</f>
        <v xml:space="preserve"> </v>
      </c>
      <c r="B29" s="35">
        <f>COUNTIF('Compliance level A'!D11,"Yes")+COUNTIF('Compliance level A'!D30,"Yes")+COUNTIF('Compliance level A'!D49,"Yes")+COUNTIF('Compliance level A'!D68,"Yes")+COUNTIF('Compliance level A'!D87,"Yes")+COUNTIF('Compliance level A'!D106,"Yes")+COUNTIF('Compliance level A'!D125,"Yes")+COUNTIF('Compliance level A'!D144,"Yes")+COUNTIF('Compliance level A'!D163,"Yes")+COUNTIF('Compliance level A'!D182,"Yes")+COUNTIF('Compliance level A'!D201,"Yes")+COUNTIF('Compliance level A'!D220,"Yes")+COUNTIF('Compliance level A'!D239,"Yes")+COUNTIF('Compliance level A'!D258,"Yes")+COUNTIF('Compliance level A'!D277,"Yes")+COUNTIF('Compliance level A'!D296,"Yes")+COUNTIF('Compliance level A'!D315,"Yes")+COUNTIF('Compliance level A'!D334,"Yes")+COUNTIF('Compliance level A'!D353,"Yes")+COUNTIF('Compliance level A'!D372,"Yes")+COUNTIF('Compliance level A'!D391,"Yes")+COUNTIF('Compliance level A'!D410,"Yes")+COUNTIF('Compliance level A'!D429,"Yes")+COUNTIF('Compliance level A'!D448,"Yes")+COUNTIF('Compliance level A'!D467,"Yes")+COUNTIF('Compliance level A'!D486,"Yes")+COUNTIF('Compliance level A'!D505,"Yes")+COUNTIF('Compliance level A'!D524,"Yes")+COUNTIF('Compliance level A'!D543,"Yes")</f>
        <v>0</v>
      </c>
      <c r="C29" s="35">
        <f>COUNTIF('Compliance level A'!D11,"*No?")+COUNTIF('Compliance level A'!D30,"*No?")+COUNTIF('Compliance level A'!D49,"*No?")+COUNTIF('Compliance level A'!D68,"*No?")+COUNTIF('Compliance level A'!D87,"*No?")+COUNTIF('Compliance level A'!D106,"*No?")+COUNTIF('Compliance level A'!D125,"*No?")+COUNTIF('Compliance level A'!D144,"*No?")+COUNTIF('Compliance level A'!D163,"*No?")+COUNTIF('Compliance level A'!D182,"*No?")+COUNTIF('Compliance level A'!D201,"*No?")+COUNTIF('Compliance level A'!D220,"*No?")+COUNTIF('Compliance level A'!D239,"*No?")+COUNTIF('Compliance level A'!D258,"*No?")+COUNTIF('Compliance level A'!D277,"*No?")+COUNTIF('Compliance level A'!D296,"*No?")+COUNTIF('Compliance level A'!D315,"*No?")+COUNTIF('Compliance level A'!D334,"*No?")+COUNTIF('Compliance level A'!D353,"*No?")+COUNTIF('Compliance level A'!D372,"*No?")+COUNTIF('Compliance level A'!D391,"*No?")+COUNTIF('Compliance level A'!D410,"*No?")+COUNTIF('Compliance level A'!D429,"*No?")+COUNTIF('Compliance level A'!D448,"*No?")+COUNTIF('Compliance level A'!D467,"*No?")+COUNTIF('Compliance level A'!D486,"*No?")+COUNTIF('Compliance level A'!D505,"*No?")+COUNTIF('Compliance level A'!D524,"*No?")+COUNTIF('Compliance level A'!D543,"*No?")</f>
        <v>0</v>
      </c>
      <c r="D29" s="35">
        <f>COUNTIF('Compliance level A'!D11,"Not?Apply")+COUNTIF('Compliance level A'!D30,"Not?Apply")+COUNTIF('Compliance level A'!D49,"Not?Apply")+COUNTIF('Compliance level A'!D68,"Not?apply")+COUNTIF('Compliance level A'!D87,"Not?apply")+COUNTIF('Compliance level A'!D106,"Not?apply")+COUNTIF('Compliance level A'!D125,"Not?apply")+COUNTIF('Compliance level A'!D144,"Not?apply")+COUNTIF('Compliance level A'!D163,"Not?apply")+COUNTIF('Compliance level A'!D182,"Not?apply")+COUNTIF('Compliance level A'!D201,"Not?apply")+COUNTIF('Compliance level A'!D220,"Not?apply")+COUNTIF('Compliance level A'!D239,"Not?apply")+COUNTIF('Compliance level A'!D258,"Not?apply")+COUNTIF('Compliance level A'!D277,"Not?apply")+COUNTIF('Compliance level A'!D296,"Not?apply")+COUNTIF('Compliance level A'!D315,"Not?apply")+COUNTIF('Compliance level A'!D334,"Not?apply")+COUNTIF('Compliance level A'!D353,"Not?apply")+COUNTIF('Compliance level A'!D372,"Not?apply")+COUNTIF('Compliance level A'!D391,"Not?apply")+COUNTIF('Compliance level A'!D410,"Not?apply")+COUNTIF('Compliance level A'!D429,"Not?apply")+COUNTIF('Compliance level A'!D448,"Not?apply")+COUNTIF('Compliance level A'!D467,"Not?apply")+COUNTIF('Compliance level A'!D486,"Not?apply")+COUNTIF('Compliance level A'!D505,"Not?apply")+COUNTIF('Compliance level A'!D524,"Not?apply")+COUNTIF('Compliance level A'!D543,"Not?apply")</f>
        <v>0</v>
      </c>
      <c r="E29" s="36">
        <f>COUNTIF('Compliance level AA'!D11,"Yes")+COUNTIF('Compliance level AA'!D30,"Yes")+COUNTIF('Compliance level AA'!D49,"Yes")+COUNTIF('Compliance level AA'!D68,"Yes")+COUNTIF('Compliance level AA'!D87,"Yes")+COUNTIF('Compliance level AA'!D106,"Yes")+COUNTIF('Compliance level AA'!D125,"Yes")+COUNTIF('Compliance level AA'!D144,"Yes")+COUNTIF('Compliance level AA'!D163,"Yes")+COUNTIF('Compliance level AA'!D182,"Yes")+COUNTIF('Compliance level AA'!D201,"Yes")+COUNTIF('Compliance level AA'!D220,"Yes")+COUNTIF('Compliance level AA'!D239,"Yes")+COUNTIF('Compliance level AA'!D258,"Yes")+COUNTIF('Compliance level AA'!D277,"Yes")+COUNTIF('Compliance level AA'!D296,"Yes")+COUNTIF('Compliance level AA'!D315,"Yes")+COUNTIF('Compliance level AA'!D334,"Yes")+COUNTIF('Compliance level AA'!D353,"Yes")+COUNTIF('Compliance level AA'!D372,"Yes")+COUNTIF('Compliance level AA'!D391,"Yes")</f>
        <v>0</v>
      </c>
      <c r="F29" s="36">
        <f>COUNTIF('Compliance level AA'!D11,"*No?")+COUNTIF('Compliance level AA'!D30,"*No?")+COUNTIF('Compliance level AA'!D49,"*No?")+COUNTIF('Compliance level AA'!D68,"*No?")+COUNTIF('Compliance level AA'!D87,"*No?")+COUNTIF('Compliance level AA'!D106,"*No?")+COUNTIF('Compliance level AA'!D125,"*No?")+COUNTIF('Compliance level AA'!D144,"*No?")+COUNTIF('Compliance level AA'!D163,"*No?")+COUNTIF('Compliance level AA'!D182,"*No?")+COUNTIF('Compliance level AA'!D201,"*No?")+COUNTIF('Compliance level AA'!D220,"*No?")+COUNTIF('Compliance level AA'!D239,"*No?")+COUNTIF('Compliance level AA'!D258,"*No?")+COUNTIF('Compliance level AA'!D277,"*No?")+COUNTIF('Compliance level AA'!D296,"*No?")+COUNTIF('Compliance level AA'!D315,"*No?")+COUNTIF('Compliance level AA'!D334,"*No?")+COUNTIF('Compliance level AA'!D353,"*No?")+COUNTIF('Compliance level AA'!D372,"*No?")+COUNTIF('Compliance level AA'!D391,"*No?")</f>
        <v>0</v>
      </c>
      <c r="G29" s="36">
        <f>COUNTIF('Compliance level AA'!D11,"Not?Apply")+COUNTIF('Compliance level AA'!D30,"Not?Apply")+COUNTIF('Compliance level AA'!D49,"Not?Apply")+COUNTIF('Compliance level AA'!D68,"Not?apply")+COUNTIF('Compliance level AA'!D87,"Not?apply")+COUNTIF('Compliance level AA'!D106,"Not?apply")+COUNTIF('Compliance level AA'!D125,"Not?apply")+COUNTIF('Compliance level AA'!D144,"Not?apply")+COUNTIF('Compliance level AA'!D163,"Not?apply")+COUNTIF('Compliance level AA'!D182,"Not?apply")+COUNTIF('Compliance level AA'!D201,"Not?apply")+COUNTIF('Compliance level AA'!D220,"Not?apply")+COUNTIF('Compliance level AA'!D239,"Not?apply")+COUNTIF('Compliance level AA'!D258,"Not?apply")+COUNTIF('Compliance level AA'!D277,"Not?apply")+COUNTIF('Compliance level AA'!D296,"Not?apply")+COUNTIF('Compliance level AA'!D315,"Not?apply")+COUNTIF('Compliance level AA'!D334,"Not?apply")+COUNTIF('Compliance level AA'!D353,"Not?apply")+COUNTIF('Compliance level AA'!D372,"Not?apply")+COUNTIF('Compliance level AA'!D391,"Not?apply")</f>
        <v>0</v>
      </c>
      <c r="H29" s="26">
        <f t="shared" si="11"/>
        <v>0</v>
      </c>
      <c r="I29" s="27" t="str">
        <f t="shared" si="7"/>
        <v/>
      </c>
      <c r="J29" s="27" t="str">
        <f t="shared" si="8"/>
        <v/>
      </c>
      <c r="K29" s="29">
        <f t="shared" si="12"/>
        <v>0</v>
      </c>
      <c r="L29" s="30" t="str">
        <f t="shared" si="9"/>
        <v/>
      </c>
      <c r="M29" s="30" t="str">
        <f t="shared" si="10"/>
        <v/>
      </c>
    </row>
    <row r="30" spans="1:13" x14ac:dyDescent="0.25">
      <c r="A30" s="23" t="str">
        <f>'General Information'!B15</f>
        <v xml:space="preserve"> </v>
      </c>
      <c r="B30" s="35">
        <f>COUNTIF('Compliance level A'!D12,"Yes")+COUNTIF('Compliance level A'!D31,"Yes")+COUNTIF('Compliance level A'!D50,"Yes")+COUNTIF('Compliance level A'!D69,"Yes")+COUNTIF('Compliance level A'!D88,"Yes")+COUNTIF('Compliance level A'!D107,"Yes")+COUNTIF('Compliance level A'!D126,"Yes")+COUNTIF('Compliance level A'!D145,"Yes")+COUNTIF('Compliance level A'!D164,"Yes")+COUNTIF('Compliance level A'!D183,"Yes")+COUNTIF('Compliance level A'!D202,"Yes")+COUNTIF('Compliance level A'!D221,"Yes")+COUNTIF('Compliance level A'!D240,"Yes")+COUNTIF('Compliance level A'!D259,"Yes")+COUNTIF('Compliance level A'!D278,"Yes")+COUNTIF('Compliance level A'!D297,"Yes")+COUNTIF('Compliance level A'!D316,"Yes")+COUNTIF('Compliance level A'!D335,"Yes")+COUNTIF('Compliance level A'!D354,"Yes")+COUNTIF('Compliance level A'!D373,"Yes")+COUNTIF('Compliance level A'!D392,"Yes")+COUNTIF('Compliance level A'!D411,"Yes")+COUNTIF('Compliance level A'!D430,"Yes")+COUNTIF('Compliance level A'!D449,"Yes")+COUNTIF('Compliance level A'!D468,"Yes")+COUNTIF('Compliance level A'!D487,"Yes")+COUNTIF('Compliance level A'!D506,"Yes")+COUNTIF('Compliance level A'!D525,"Yes")+COUNTIF('Compliance level A'!D544,"Yes")</f>
        <v>0</v>
      </c>
      <c r="C30" s="35">
        <f>COUNTIF('Compliance level A'!D12,"*No?")+COUNTIF('Compliance level A'!D31,"*No?")+COUNTIF('Compliance level A'!D50,"*No?")+COUNTIF('Compliance level A'!D69,"*No?")+COUNTIF('Compliance level A'!D88,"*No?")+COUNTIF('Compliance level A'!D107,"*No?")+COUNTIF('Compliance level A'!D126,"*No?")+COUNTIF('Compliance level A'!D145,"*No?")+COUNTIF('Compliance level A'!D164,"*No?")+COUNTIF('Compliance level A'!D183,"*No?")+COUNTIF('Compliance level A'!D202,"*No?")+COUNTIF('Compliance level A'!D221,"*No?")+COUNTIF('Compliance level A'!D240,"*No?")+COUNTIF('Compliance level A'!D259,"*No?")+COUNTIF('Compliance level A'!D278,"*No?")+COUNTIF('Compliance level A'!D297,"*No?")+COUNTIF('Compliance level A'!D316,"*No?")+COUNTIF('Compliance level A'!D335,"*No?")+COUNTIF('Compliance level A'!D354,"*No?")+COUNTIF('Compliance level A'!D373,"*No?")+COUNTIF('Compliance level A'!D392,"*No?")+COUNTIF('Compliance level A'!D411,"*No?")+COUNTIF('Compliance level A'!D430,"*No?")+COUNTIF('Compliance level A'!D449,"*No?")+COUNTIF('Compliance level A'!D468,"*No?")+COUNTIF('Compliance level A'!D487,"*No?")+COUNTIF('Compliance level A'!D506,"*No?")+COUNTIF('Compliance level A'!D525,"*No?")+COUNTIF('Compliance level A'!D544,"*No?")</f>
        <v>0</v>
      </c>
      <c r="D30" s="35">
        <f>COUNTIF('Compliance level A'!D12,"Not?Apply")+COUNTIF('Compliance level A'!D31,"Not?Apply")+COUNTIF('Compliance level A'!D50,"Not?Apply")+COUNTIF('Compliance level A'!D69,"Not?apply")+COUNTIF('Compliance level A'!D88,"Not?apply")+COUNTIF('Compliance level A'!D107,"Not?apply")+COUNTIF('Compliance level A'!D126,"Not?apply")+COUNTIF('Compliance level A'!D145,"Not?apply")+COUNTIF('Compliance level A'!D164,"Not?apply")+COUNTIF('Compliance level A'!D183,"Not?apply")+COUNTIF('Compliance level A'!D202,"Not?apply")+COUNTIF('Compliance level A'!D221,"Not?apply")+COUNTIF('Compliance level A'!D240,"Not?apply")+COUNTIF('Compliance level A'!D259,"Not?apply")+COUNTIF('Compliance level A'!D278,"Not?apply")+COUNTIF('Compliance level A'!D297,"Not?apply")+COUNTIF('Compliance level A'!D316,"Not?apply")+COUNTIF('Compliance level A'!D335,"Not?apply")+COUNTIF('Compliance level A'!D354,"Not?apply")+COUNTIF('Compliance level A'!D373,"Not?apply")+COUNTIF('Compliance level A'!D392,"Not?apply")+COUNTIF('Compliance level A'!D411,"Not?apply")+COUNTIF('Compliance level A'!D430,"Not?apply")+COUNTIF('Compliance level A'!D449,"Not?apply")+COUNTIF('Compliance level A'!D468,"Not?apply")+COUNTIF('Compliance level A'!D487,"Not?apply")+COUNTIF('Compliance level A'!D506,"Not?apply")+COUNTIF('Compliance level A'!D525,"Not?apply")+COUNTIF('Compliance level A'!D544,"Not?apply")</f>
        <v>0</v>
      </c>
      <c r="E30" s="36">
        <f>COUNTIF('Compliance level AA'!D12,"Yes")+COUNTIF('Compliance level AA'!D31,"Yes")+COUNTIF('Compliance level AA'!D50,"Yes")+COUNTIF('Compliance level AA'!D69,"Yes")+COUNTIF('Compliance level AA'!D88,"Yes")+COUNTIF('Compliance level AA'!D107,"Yes")+COUNTIF('Compliance level AA'!D126,"Yes")+COUNTIF('Compliance level AA'!D145,"Yes")+COUNTIF('Compliance level AA'!D164,"Yes")+COUNTIF('Compliance level AA'!D183,"Yes")+COUNTIF('Compliance level AA'!D202,"Yes")+COUNTIF('Compliance level AA'!D221,"Yes")+COUNTIF('Compliance level AA'!D240,"Yes")+COUNTIF('Compliance level AA'!D259,"Yes")+COUNTIF('Compliance level AA'!D278,"Yes")+COUNTIF('Compliance level AA'!D297,"Yes")+COUNTIF('Compliance level AA'!D316,"Yes")+COUNTIF('Compliance level AA'!D335,"Yes")+COUNTIF('Compliance level AA'!D354,"Yes")+COUNTIF('Compliance level AA'!D373,"Yes")+COUNTIF('Compliance level AA'!D392,"Yes")</f>
        <v>0</v>
      </c>
      <c r="F30" s="36">
        <f>COUNTIF('Compliance level AA'!D12,"*No?")+COUNTIF('Compliance level AA'!D31,"*No?")+COUNTIF('Compliance level AA'!D50,"*No?")+COUNTIF('Compliance level AA'!D69,"*No?")+COUNTIF('Compliance level AA'!D88,"*No?")+COUNTIF('Compliance level AA'!D107,"*No?")+COUNTIF('Compliance level AA'!D126,"*No?")+COUNTIF('Compliance level AA'!D145,"*No?")+COUNTIF('Compliance level AA'!D164,"*No?")+COUNTIF('Compliance level AA'!D183,"*No?")+COUNTIF('Compliance level AA'!D202,"*No?")+COUNTIF('Compliance level AA'!D221,"*No?")+COUNTIF('Compliance level AA'!D240,"*No?")+COUNTIF('Compliance level AA'!D259,"*No?")+COUNTIF('Compliance level AA'!D278,"*No?")+COUNTIF('Compliance level AA'!D297,"*No?")+COUNTIF('Compliance level AA'!D316,"*No?")+COUNTIF('Compliance level AA'!D335,"*No?")+COUNTIF('Compliance level AA'!D354,"*No?")+COUNTIF('Compliance level AA'!D373,"*No?")+COUNTIF('Compliance level AA'!D392,"*No?")</f>
        <v>0</v>
      </c>
      <c r="G30" s="36">
        <f>COUNTIF('Compliance level AA'!D12,"Not?Apply")+COUNTIF('Compliance level AA'!D31,"Not?Apply")+COUNTIF('Compliance level AA'!D50,"Not?Apply")+COUNTIF('Compliance level AA'!D69,"Not?apply")+COUNTIF('Compliance level AA'!D88,"Not?apply")+COUNTIF('Compliance level AA'!D107,"Not?apply")+COUNTIF('Compliance level AA'!D126,"Not?apply")+COUNTIF('Compliance level AA'!D145,"Not?apply")+COUNTIF('Compliance level AA'!D164,"Not?apply")+COUNTIF('Compliance level AA'!D183,"Not?apply")+COUNTIF('Compliance level AA'!D202,"Not?apply")+COUNTIF('Compliance level AA'!D221,"Not?apply")+COUNTIF('Compliance level AA'!D240,"Not?apply")+COUNTIF('Compliance level AA'!D259,"Not?apply")+COUNTIF('Compliance level AA'!D278,"Not?apply")+COUNTIF('Compliance level AA'!D297,"Not?apply")+COUNTIF('Compliance level AA'!D316,"Not?apply")+COUNTIF('Compliance level AA'!D335,"Not?apply")+COUNTIF('Compliance level AA'!D354,"Not?apply")+COUNTIF('Compliance level AA'!D373,"Not?apply")+COUNTIF('Compliance level AA'!D392,"Not?apply")</f>
        <v>0</v>
      </c>
      <c r="H30" s="26">
        <f t="shared" si="11"/>
        <v>0</v>
      </c>
      <c r="I30" s="27" t="str">
        <f t="shared" si="7"/>
        <v/>
      </c>
      <c r="J30" s="27" t="str">
        <f t="shared" si="8"/>
        <v/>
      </c>
      <c r="K30" s="29">
        <f t="shared" si="12"/>
        <v>0</v>
      </c>
      <c r="L30" s="30" t="str">
        <f t="shared" si="9"/>
        <v/>
      </c>
      <c r="M30" s="30" t="str">
        <f t="shared" si="10"/>
        <v/>
      </c>
    </row>
    <row r="31" spans="1:13" x14ac:dyDescent="0.25">
      <c r="A31" s="23" t="str">
        <f>'General Information'!B16</f>
        <v xml:space="preserve"> </v>
      </c>
      <c r="B31" s="35">
        <f>COUNTIF('Compliance level A'!D13,"Yes")+COUNTIF('Compliance level A'!D32,"Yes")+COUNTIF('Compliance level A'!D51,"Yes")+COUNTIF('Compliance level A'!D70,"Yes")+COUNTIF('Compliance level A'!D89,"Yes")+COUNTIF('Compliance level A'!D108,"Yes")+COUNTIF('Compliance level A'!D127,"Yes")+COUNTIF('Compliance level A'!D146,"Yes")+COUNTIF('Compliance level A'!D165,"Yes")+COUNTIF('Compliance level A'!D184,"Yes")+COUNTIF('Compliance level A'!D203,"Yes")+COUNTIF('Compliance level A'!D222,"Yes")+COUNTIF('Compliance level A'!D241,"Yes")+COUNTIF('Compliance level A'!D260,"Yes")+COUNTIF('Compliance level A'!D279,"Yes")+COUNTIF('Compliance level A'!D298,"Yes")+COUNTIF('Compliance level A'!D317,"Yes")+COUNTIF('Compliance level A'!D336,"Yes")+COUNTIF('Compliance level A'!D355,"Yes")+COUNTIF('Compliance level A'!D374,"Yes")+COUNTIF('Compliance level A'!D393,"Yes")+COUNTIF('Compliance level A'!D412,"Yes")+COUNTIF('Compliance level A'!D431,"Yes")+COUNTIF('Compliance level A'!D450,"Yes")+COUNTIF('Compliance level A'!D469,"Yes")+COUNTIF('Compliance level A'!D488,"Yes")+COUNTIF('Compliance level A'!D507,"Yes")+COUNTIF('Compliance level A'!D526,"Yes")+COUNTIF('Compliance level A'!D545,"Yes")</f>
        <v>0</v>
      </c>
      <c r="C31" s="35">
        <f>COUNTIF('Compliance level A'!D13,"*No?")+COUNTIF('Compliance level A'!D32,"*No?")+COUNTIF('Compliance level A'!D51,"*No?")+COUNTIF('Compliance level A'!D70,"*No?")+COUNTIF('Compliance level A'!D89,"*No?")+COUNTIF('Compliance level A'!D108,"*No?")+COUNTIF('Compliance level A'!D127,"*No?")+COUNTIF('Compliance level A'!D146,"*No?")+COUNTIF('Compliance level A'!D165,"*No?")+COUNTIF('Compliance level A'!D184,"*No?")+COUNTIF('Compliance level A'!D203,"*No?")+COUNTIF('Compliance level A'!D222,"*No?")+COUNTIF('Compliance level A'!D241,"*No?")+COUNTIF('Compliance level A'!D260,"*No?")+COUNTIF('Compliance level A'!D279,"*No?")+COUNTIF('Compliance level A'!D298,"*No?")+COUNTIF('Compliance level A'!D317,"*No?")+COUNTIF('Compliance level A'!D336,"*No?")+COUNTIF('Compliance level A'!D355,"*No?")+COUNTIF('Compliance level A'!D374,"*No?")+COUNTIF('Compliance level A'!D393,"*No?")+COUNTIF('Compliance level A'!D412,"*No?")+COUNTIF('Compliance level A'!D431,"*No?")+COUNTIF('Compliance level A'!D450,"*No?")+COUNTIF('Compliance level A'!D469,"*No?")+COUNTIF('Compliance level A'!D488,"*No?")+COUNTIF('Compliance level A'!D507,"*No?")+COUNTIF('Compliance level A'!D526,"*No?")+COUNTIF('Compliance level A'!D545,"*No?")</f>
        <v>0</v>
      </c>
      <c r="D31" s="35">
        <f>COUNTIF('Compliance level A'!D13,"Not?Apply")+COUNTIF('Compliance level A'!D32,"Not?Apply")+COUNTIF('Compliance level A'!D51,"Not?Apply")+COUNTIF('Compliance level A'!D70,"Not?apply")+COUNTIF('Compliance level A'!D89,"Not?apply")+COUNTIF('Compliance level A'!D108,"Not?apply")+COUNTIF('Compliance level A'!D127,"Not?apply")+COUNTIF('Compliance level A'!D146,"Not?apply")+COUNTIF('Compliance level A'!D165,"Not?apply")+COUNTIF('Compliance level A'!D184,"Not?apply")+COUNTIF('Compliance level A'!D203,"Not?apply")+COUNTIF('Compliance level A'!D222,"Not?apply")+COUNTIF('Compliance level A'!D241,"Not?apply")+COUNTIF('Compliance level A'!D260,"Not?apply")+COUNTIF('Compliance level A'!D279,"Not?apply")+COUNTIF('Compliance level A'!D298,"Not?apply")+COUNTIF('Compliance level A'!D317,"Not?apply")+COUNTIF('Compliance level A'!D336,"Not?apply")+COUNTIF('Compliance level A'!D355,"Not?apply")+COUNTIF('Compliance level A'!D374,"Not?apply")+COUNTIF('Compliance level A'!D393,"Not?apply")+COUNTIF('Compliance level A'!D412,"Not?apply")+COUNTIF('Compliance level A'!D431,"Not?apply")+COUNTIF('Compliance level A'!D450,"Not?apply")+COUNTIF('Compliance level A'!D469,"Not?apply")+COUNTIF('Compliance level A'!D488,"Not?apply")+COUNTIF('Compliance level A'!D507,"Not?apply")+COUNTIF('Compliance level A'!D526,"Not?apply")+COUNTIF('Compliance level A'!D545,"Not?apply")</f>
        <v>0</v>
      </c>
      <c r="E31" s="36">
        <f>COUNTIF('Compliance level AA'!D13,"Yes")+COUNTIF('Compliance level AA'!D32,"Yes")+COUNTIF('Compliance level AA'!D51,"Yes")+COUNTIF('Compliance level AA'!D70,"Yes")+COUNTIF('Compliance level AA'!D89,"Yes")+COUNTIF('Compliance level AA'!D108,"Yes")+COUNTIF('Compliance level AA'!D127,"Yes")+COUNTIF('Compliance level AA'!D146,"Yes")+COUNTIF('Compliance level AA'!D165,"Yes")+COUNTIF('Compliance level AA'!D184,"Yes")+COUNTIF('Compliance level AA'!D203,"Yes")+COUNTIF('Compliance level AA'!D222,"Yes")+COUNTIF('Compliance level AA'!D241,"Yes")+COUNTIF('Compliance level AA'!D260,"Yes")+COUNTIF('Compliance level AA'!D279,"Yes")+COUNTIF('Compliance level AA'!D298,"Yes")+COUNTIF('Compliance level AA'!D317,"Yes")+COUNTIF('Compliance level AA'!D336,"Yes")+COUNTIF('Compliance level AA'!D355,"Yes")+COUNTIF('Compliance level AA'!D374,"Yes")+COUNTIF('Compliance level AA'!D393,"Yes")</f>
        <v>0</v>
      </c>
      <c r="F31" s="36">
        <f>COUNTIF('Compliance level AA'!D13,"*No?")+COUNTIF('Compliance level AA'!D32,"*No?")+COUNTIF('Compliance level AA'!D51,"*No?")+COUNTIF('Compliance level AA'!D70,"*No?")+COUNTIF('Compliance level AA'!D89,"*No?")+COUNTIF('Compliance level AA'!D108,"*No?")+COUNTIF('Compliance level AA'!D127,"*No?")+COUNTIF('Compliance level AA'!D146,"*No?")+COUNTIF('Compliance level AA'!D165,"*No?")+COUNTIF('Compliance level AA'!D184,"*No?")+COUNTIF('Compliance level AA'!D203,"*No?")+COUNTIF('Compliance level AA'!D222,"*No?")+COUNTIF('Compliance level AA'!D241,"*No?")+COUNTIF('Compliance level AA'!D260,"*No?")+COUNTIF('Compliance level AA'!D279,"*No?")+COUNTIF('Compliance level AA'!D298,"*No?")+COUNTIF('Compliance level AA'!D317,"*No?")+COUNTIF('Compliance level AA'!D336,"*No?")+COUNTIF('Compliance level AA'!D355,"*No?")+COUNTIF('Compliance level AA'!D374,"*No?")+COUNTIF('Compliance level AA'!D393,"*No?")</f>
        <v>0</v>
      </c>
      <c r="G31" s="36">
        <f>COUNTIF('Compliance level AA'!D13,"Not?Apply")+COUNTIF('Compliance level AA'!D32,"Not?Apply")+COUNTIF('Compliance level AA'!D51,"Not?Apply")+COUNTIF('Compliance level AA'!D70,"Not?apply")+COUNTIF('Compliance level AA'!D89,"Not?apply")+COUNTIF('Compliance level AA'!D108,"Not?apply")+COUNTIF('Compliance level AA'!D127,"Not?apply")+COUNTIF('Compliance level AA'!D146,"Not?apply")+COUNTIF('Compliance level AA'!D165,"Not?apply")+COUNTIF('Compliance level AA'!D184,"Not?apply")+COUNTIF('Compliance level AA'!D203,"Not?apply")+COUNTIF('Compliance level AA'!D222,"Not?apply")+COUNTIF('Compliance level AA'!D241,"Not?apply")+COUNTIF('Compliance level AA'!D260,"Not?apply")+COUNTIF('Compliance level AA'!D279,"Not?apply")+COUNTIF('Compliance level AA'!D298,"Not?apply")+COUNTIF('Compliance level AA'!D317,"Not?apply")+COUNTIF('Compliance level AA'!D336,"Not?apply")+COUNTIF('Compliance level AA'!D355,"Not?apply")+COUNTIF('Compliance level AA'!D374,"Not?apply")+COUNTIF('Compliance level AA'!D393,"Not?apply")</f>
        <v>0</v>
      </c>
      <c r="H31" s="26">
        <f t="shared" si="11"/>
        <v>0</v>
      </c>
      <c r="I31" s="27" t="str">
        <f t="shared" si="7"/>
        <v/>
      </c>
      <c r="J31" s="27" t="str">
        <f t="shared" si="8"/>
        <v/>
      </c>
      <c r="K31" s="29">
        <f t="shared" si="12"/>
        <v>0</v>
      </c>
      <c r="L31" s="30" t="str">
        <f t="shared" si="9"/>
        <v/>
      </c>
      <c r="M31" s="30" t="str">
        <f t="shared" si="10"/>
        <v/>
      </c>
    </row>
    <row r="32" spans="1:13" x14ac:dyDescent="0.25">
      <c r="A32" s="23" t="str">
        <f>'General Information'!B17</f>
        <v xml:space="preserve"> </v>
      </c>
      <c r="B32" s="35">
        <f>COUNTIF('Compliance level A'!D14,"Yes")+COUNTIF('Compliance level A'!D33,"Yes")+COUNTIF('Compliance level A'!D52,"Yes")+COUNTIF('Compliance level A'!D71,"Yes")+COUNTIF('Compliance level A'!D90,"Yes")+COUNTIF('Compliance level A'!D109,"Yes")+COUNTIF('Compliance level A'!D128,"Yes")+COUNTIF('Compliance level A'!D147,"Yes")+COUNTIF('Compliance level A'!D166,"Yes")+COUNTIF('Compliance level A'!D185,"Yes")+COUNTIF('Compliance level A'!D204,"Yes")+COUNTIF('Compliance level A'!D223,"Yes")+COUNTIF('Compliance level A'!D242,"Yes")+COUNTIF('Compliance level A'!D261,"Yes")+COUNTIF('Compliance level A'!D280,"Yes")+COUNTIF('Compliance level A'!D299,"Yes")+COUNTIF('Compliance level A'!D318,"Yes")+COUNTIF('Compliance level A'!D337,"Yes")+COUNTIF('Compliance level A'!D356,"Yes")+COUNTIF('Compliance level A'!D375,"Yes")+COUNTIF('Compliance level A'!D394,"Yes")+COUNTIF('Compliance level A'!D413,"Yes")+COUNTIF('Compliance level A'!D432,"Yes")+COUNTIF('Compliance level A'!D451,"Yes")+COUNTIF('Compliance level A'!D470,"Yes")+COUNTIF('Compliance level A'!D489,"Yes")+COUNTIF('Compliance level A'!D508,"Yes")+COUNTIF('Compliance level A'!D527,"Yes")+COUNTIF('Compliance level A'!D546,"Yes")</f>
        <v>0</v>
      </c>
      <c r="C32" s="35">
        <f>COUNTIF('Compliance level A'!D14,"*No?")+COUNTIF('Compliance level A'!D33,"*No?")+COUNTIF('Compliance level A'!D52,"*No?")+COUNTIF('Compliance level A'!D71,"*No?")+COUNTIF('Compliance level A'!D90,"*No?")+COUNTIF('Compliance level A'!D109,"*No?")+COUNTIF('Compliance level A'!D128,"*No?")+COUNTIF('Compliance level A'!D147,"*No?")+COUNTIF('Compliance level A'!D166,"*No?")+COUNTIF('Compliance level A'!D185,"*No?")+COUNTIF('Compliance level A'!D204,"*No?")+COUNTIF('Compliance level A'!D223,"*No?")+COUNTIF('Compliance level A'!D242,"*No?")+COUNTIF('Compliance level A'!D261,"*No?")+COUNTIF('Compliance level A'!D280,"*No?")+COUNTIF('Compliance level A'!D299,"*No?")+COUNTIF('Compliance level A'!D318,"*No?")+COUNTIF('Compliance level A'!D337,"*No?")+COUNTIF('Compliance level A'!D356,"*No?")+COUNTIF('Compliance level A'!D375,"*No?")+COUNTIF('Compliance level A'!D394,"*No?")+COUNTIF('Compliance level A'!D413,"*No?")+COUNTIF('Compliance level A'!D432,"*No?")+COUNTIF('Compliance level A'!D451,"*No?")+COUNTIF('Compliance level A'!D470,"*No?")+COUNTIF('Compliance level A'!D489,"*No?")+COUNTIF('Compliance level A'!D508,"*No?")+COUNTIF('Compliance level A'!D527,"*No?")+COUNTIF('Compliance level A'!D546,"*No?")</f>
        <v>0</v>
      </c>
      <c r="D32" s="35">
        <f>COUNTIF('Compliance level A'!D14,"Not?Apply")+COUNTIF('Compliance level A'!D33,"Not?Apply")+COUNTIF('Compliance level A'!D52,"Not?Apply")+COUNTIF('Compliance level A'!D71,"Not?apply")+COUNTIF('Compliance level A'!D90,"Not?apply")+COUNTIF('Compliance level A'!D109,"Not?apply")+COUNTIF('Compliance level A'!D128,"Not?apply")+COUNTIF('Compliance level A'!D147,"Not?apply")+COUNTIF('Compliance level A'!D166,"Not?apply")+COUNTIF('Compliance level A'!D185,"Not?apply")+COUNTIF('Compliance level A'!D204,"Not?apply")+COUNTIF('Compliance level A'!D223,"Not?apply")+COUNTIF('Compliance level A'!D242,"Not?apply")+COUNTIF('Compliance level A'!D261,"Not?apply")+COUNTIF('Compliance level A'!D280,"Not?apply")+COUNTIF('Compliance level A'!D299,"Not?apply")+COUNTIF('Compliance level A'!D318,"Not?apply")+COUNTIF('Compliance level A'!D337,"Not?apply")+COUNTIF('Compliance level A'!D356,"Not?apply")+COUNTIF('Compliance level A'!D375,"Not?apply")+COUNTIF('Compliance level A'!D394,"Not?apply")+COUNTIF('Compliance level A'!D413,"Not?apply")+COUNTIF('Compliance level A'!D432,"Not?apply")+COUNTIF('Compliance level A'!D451,"Not?apply")+COUNTIF('Compliance level A'!D470,"Not?apply")+COUNTIF('Compliance level A'!D489,"Not?apply")+COUNTIF('Compliance level A'!D508,"Not?apply")+COUNTIF('Compliance level A'!D527,"Not?apply")+COUNTIF('Compliance level A'!D546,"Not?apply")</f>
        <v>0</v>
      </c>
      <c r="E32" s="36">
        <f>COUNTIF('Compliance level AA'!D14,"Yes")+COUNTIF('Compliance level AA'!D33,"Yes")+COUNTIF('Compliance level AA'!D52,"Yes")+COUNTIF('Compliance level AA'!D71,"Yes")+COUNTIF('Compliance level AA'!D90,"Yes")+COUNTIF('Compliance level AA'!D109,"Yes")+COUNTIF('Compliance level AA'!D128,"Yes")+COUNTIF('Compliance level AA'!D147,"Yes")+COUNTIF('Compliance level AA'!D166,"Yes")+COUNTIF('Compliance level AA'!D185,"Yes")+COUNTIF('Compliance level AA'!D204,"Yes")+COUNTIF('Compliance level AA'!D223,"Yes")+COUNTIF('Compliance level AA'!D242,"Yes")+COUNTIF('Compliance level AA'!D261,"Yes")+COUNTIF('Compliance level AA'!D280,"Yes")+COUNTIF('Compliance level AA'!D299,"Yes")+COUNTIF('Compliance level AA'!D318,"Yes")+COUNTIF('Compliance level AA'!D337,"Yes")+COUNTIF('Compliance level AA'!D356,"Yes")+COUNTIF('Compliance level AA'!D375,"Yes")+COUNTIF('Compliance level AA'!D394,"Yes")</f>
        <v>0</v>
      </c>
      <c r="F32" s="36">
        <f>COUNTIF('Compliance level AA'!D14,"*No?")+COUNTIF('Compliance level AA'!D33,"*No?")+COUNTIF('Compliance level AA'!D52,"*No?")+COUNTIF('Compliance level AA'!D71,"*No?")+COUNTIF('Compliance level AA'!D90,"*No?")+COUNTIF('Compliance level AA'!D109,"*No?")+COUNTIF('Compliance level AA'!D128,"*No?")+COUNTIF('Compliance level AA'!D147,"*No?")+COUNTIF('Compliance level AA'!D166,"*No?")+COUNTIF('Compliance level AA'!D185,"*No?")+COUNTIF('Compliance level AA'!D204,"*No?")+COUNTIF('Compliance level AA'!D223,"*No?")+COUNTIF('Compliance level AA'!D242,"*No?")+COUNTIF('Compliance level AA'!D261,"*No?")+COUNTIF('Compliance level AA'!D280,"*No?")+COUNTIF('Compliance level AA'!D299,"*No?")+COUNTIF('Compliance level AA'!D318,"*No?")+COUNTIF('Compliance level AA'!D337,"*No?")+COUNTIF('Compliance level AA'!D356,"*No?")+COUNTIF('Compliance level AA'!D375,"*No?")+COUNTIF('Compliance level AA'!D394,"*No?")</f>
        <v>0</v>
      </c>
      <c r="G32" s="36">
        <f>COUNTIF('Compliance level AA'!D14,"Not?Apply")+COUNTIF('Compliance level AA'!D33,"Not?Apply")+COUNTIF('Compliance level AA'!D52,"Not?Apply")+COUNTIF('Compliance level AA'!D71,"Not?apply")+COUNTIF('Compliance level AA'!D90,"Not?apply")+COUNTIF('Compliance level AA'!D109,"Not?apply")+COUNTIF('Compliance level AA'!D128,"Not?apply")+COUNTIF('Compliance level AA'!D147,"Not?apply")+COUNTIF('Compliance level AA'!D166,"Not?apply")+COUNTIF('Compliance level AA'!D185,"Not?apply")+COUNTIF('Compliance level AA'!D204,"Not?apply")+COUNTIF('Compliance level AA'!D223,"Not?apply")+COUNTIF('Compliance level AA'!D242,"Not?apply")+COUNTIF('Compliance level AA'!D261,"Not?apply")+COUNTIF('Compliance level AA'!D280,"Not?apply")+COUNTIF('Compliance level AA'!D299,"Not?apply")+COUNTIF('Compliance level AA'!D318,"Not?apply")+COUNTIF('Compliance level AA'!D337,"Not?apply")+COUNTIF('Compliance level AA'!D356,"Not?apply")+COUNTIF('Compliance level AA'!D375,"Not?apply")+COUNTIF('Compliance level AA'!D394,"Not?apply")</f>
        <v>0</v>
      </c>
      <c r="H32" s="26">
        <f t="shared" si="11"/>
        <v>0</v>
      </c>
      <c r="I32" s="27" t="str">
        <f t="shared" si="7"/>
        <v/>
      </c>
      <c r="J32" s="27" t="str">
        <f t="shared" si="8"/>
        <v/>
      </c>
      <c r="K32" s="29">
        <f t="shared" si="12"/>
        <v>0</v>
      </c>
      <c r="L32" s="30" t="str">
        <f t="shared" si="9"/>
        <v/>
      </c>
      <c r="M32" s="30" t="str">
        <f t="shared" si="10"/>
        <v/>
      </c>
    </row>
    <row r="33" spans="1:13" x14ac:dyDescent="0.25">
      <c r="A33" s="23" t="str">
        <f>'General Information'!B18</f>
        <v xml:space="preserve"> </v>
      </c>
      <c r="B33" s="35">
        <f>COUNTIF('Compliance level A'!D15,"Yes")+COUNTIF('Compliance level A'!D34,"Yes")+COUNTIF('Compliance level A'!D53,"Yes")+COUNTIF('Compliance level A'!D72,"Yes")+COUNTIF('Compliance level A'!D91,"Yes")+COUNTIF('Compliance level A'!D110,"Yes")+COUNTIF('Compliance level A'!D129,"Yes")+COUNTIF('Compliance level A'!D148,"Yes")+COUNTIF('Compliance level A'!D167,"Yes")+COUNTIF('Compliance level A'!D186,"Yes")+COUNTIF('Compliance level A'!D205,"Yes")+COUNTIF('Compliance level A'!D224,"Yes")+COUNTIF('Compliance level A'!D243,"Yes")+COUNTIF('Compliance level A'!D262,"Yes")+COUNTIF('Compliance level A'!D281,"Yes")+COUNTIF('Compliance level A'!D300,"Yes")+COUNTIF('Compliance level A'!D319,"Yes")+COUNTIF('Compliance level A'!D338,"Yes")+COUNTIF('Compliance level A'!D357,"Yes")+COUNTIF('Compliance level A'!D376,"Yes")+COUNTIF('Compliance level A'!D395,"Yes")+COUNTIF('Compliance level A'!D414,"Yes")+COUNTIF('Compliance level A'!D433,"Yes")+COUNTIF('Compliance level A'!D452,"Yes")+COUNTIF('Compliance level A'!D471,"Yes")+COUNTIF('Compliance level A'!D490,"Yes")+COUNTIF('Compliance level A'!D509,"Yes")+COUNTIF('Compliance level A'!D528,"Yes")+COUNTIF('Compliance level A'!D547,"Yes")</f>
        <v>0</v>
      </c>
      <c r="C33" s="35">
        <f>COUNTIF('Compliance level A'!D15,"*No?")+COUNTIF('Compliance level A'!D34,"*No?")+COUNTIF('Compliance level A'!D53,"*No?")+COUNTIF('Compliance level A'!D72,"*No?")+COUNTIF('Compliance level A'!D91,"*No?")+COUNTIF('Compliance level A'!D110,"*No?")+COUNTIF('Compliance level A'!D129,"*No?")+COUNTIF('Compliance level A'!D148,"*No?")+COUNTIF('Compliance level A'!D167,"*No?")+COUNTIF('Compliance level A'!D186,"*No?")+COUNTIF('Compliance level A'!D205,"*No?")+COUNTIF('Compliance level A'!D224,"*No?")+COUNTIF('Compliance level A'!D243,"*No?")+COUNTIF('Compliance level A'!D262,"*No?")+COUNTIF('Compliance level A'!D281,"*No?")+COUNTIF('Compliance level A'!D300,"*No?")+COUNTIF('Compliance level A'!D319,"*No?")+COUNTIF('Compliance level A'!D338,"*No?")+COUNTIF('Compliance level A'!D357,"*No?")+COUNTIF('Compliance level A'!D376,"*No?")+COUNTIF('Compliance level A'!D395,"*No?")+COUNTIF('Compliance level A'!D414,"*No?")+COUNTIF('Compliance level A'!D433,"*No?")+COUNTIF('Compliance level A'!D452,"*No?")+COUNTIF('Compliance level A'!D471,"*No?")+COUNTIF('Compliance level A'!D490,"*No?")+COUNTIF('Compliance level A'!D509,"*No?")+COUNTIF('Compliance level A'!D528,"*No?")+COUNTIF('Compliance level A'!D547,"*No?")</f>
        <v>0</v>
      </c>
      <c r="D33" s="35">
        <f>COUNTIF('Compliance level A'!D15,"Not?Apply")+COUNTIF('Compliance level A'!D34,"Not?Apply")+COUNTIF('Compliance level A'!D53,"Not?Apply")+COUNTIF('Compliance level A'!D72,"Not?apply")+COUNTIF('Compliance level A'!D91,"Not?apply")+COUNTIF('Compliance level A'!D110,"Not?apply")+COUNTIF('Compliance level A'!D129,"Not?apply")+COUNTIF('Compliance level A'!D148,"Not?apply")+COUNTIF('Compliance level A'!D167,"Not?apply")+COUNTIF('Compliance level A'!D186,"Not?apply")+COUNTIF('Compliance level A'!D205,"Not?apply")+COUNTIF('Compliance level A'!D224,"Not?apply")+COUNTIF('Compliance level A'!D243,"Not?apply")+COUNTIF('Compliance level A'!D262,"Not?apply")+COUNTIF('Compliance level A'!D281,"Not?apply")+COUNTIF('Compliance level A'!D300,"Not?apply")+COUNTIF('Compliance level A'!D319,"Not?apply")+COUNTIF('Compliance level A'!D338,"Not?apply")+COUNTIF('Compliance level A'!D357,"Not?apply")+COUNTIF('Compliance level A'!D376,"Not?apply")+COUNTIF('Compliance level A'!D395,"Not?apply")+COUNTIF('Compliance level A'!D414,"Not?apply")+COUNTIF('Compliance level A'!D433,"Not?apply")+COUNTIF('Compliance level A'!D452,"Not?apply")+COUNTIF('Compliance level A'!D471,"Not?apply")+COUNTIF('Compliance level A'!D490,"Not?apply")+COUNTIF('Compliance level A'!D509,"Not?apply")+COUNTIF('Compliance level A'!D528,"Not?apply")+COUNTIF('Compliance level A'!D547,"Not?apply")</f>
        <v>0</v>
      </c>
      <c r="E33" s="36">
        <f>COUNTIF('Compliance level AA'!D15,"Yes")+COUNTIF('Compliance level AA'!D34,"Yes")+COUNTIF('Compliance level AA'!D53,"Yes")+COUNTIF('Compliance level AA'!D72,"Yes")+COUNTIF('Compliance level AA'!D91,"Yes")+COUNTIF('Compliance level AA'!D110,"Yes")+COUNTIF('Compliance level AA'!D129,"Yes")+COUNTIF('Compliance level AA'!D148,"Yes")+COUNTIF('Compliance level AA'!D167,"Yes")+COUNTIF('Compliance level AA'!D186,"Yes")+COUNTIF('Compliance level AA'!D205,"Yes")+COUNTIF('Compliance level AA'!D224,"Yes")+COUNTIF('Compliance level AA'!D243,"Yes")+COUNTIF('Compliance level AA'!D262,"Yes")+COUNTIF('Compliance level AA'!D281,"Yes")+COUNTIF('Compliance level AA'!D300,"Yes")+COUNTIF('Compliance level AA'!D319,"Yes")+COUNTIF('Compliance level AA'!D338,"Yes")+COUNTIF('Compliance level AA'!D357,"Yes")+COUNTIF('Compliance level AA'!D376,"Yes")+COUNTIF('Compliance level AA'!D395,"Yes")</f>
        <v>0</v>
      </c>
      <c r="F33" s="36">
        <f>COUNTIF('Compliance level AA'!D15,"*No?")+COUNTIF('Compliance level AA'!D34,"*No?")+COUNTIF('Compliance level AA'!D53,"*No?")+COUNTIF('Compliance level AA'!D72,"*No?")+COUNTIF('Compliance level AA'!D91,"*No?")+COUNTIF('Compliance level AA'!D110,"*No?")+COUNTIF('Compliance level AA'!D129,"*No?")+COUNTIF('Compliance level AA'!D148,"*No?")+COUNTIF('Compliance level AA'!D167,"*No?")+COUNTIF('Compliance level AA'!D186,"*No?")+COUNTIF('Compliance level AA'!D205,"*No?")+COUNTIF('Compliance level AA'!D224,"*No?")+COUNTIF('Compliance level AA'!D243,"*No?")+COUNTIF('Compliance level AA'!D262,"*No?")+COUNTIF('Compliance level AA'!D281,"*No?")+COUNTIF('Compliance level AA'!D300,"*No?")+COUNTIF('Compliance level AA'!D319,"*No?")+COUNTIF('Compliance level AA'!D338,"*No?")+COUNTIF('Compliance level AA'!D357,"*No?")+COUNTIF('Compliance level AA'!D376,"*No?")+COUNTIF('Compliance level AA'!D395,"*No?")</f>
        <v>0</v>
      </c>
      <c r="G33" s="36">
        <f>COUNTIF('Compliance level AA'!D15,"Not?Apply")+COUNTIF('Compliance level AA'!D34,"Not?Apply")+COUNTIF('Compliance level AA'!D53,"Not?Apply")+COUNTIF('Compliance level AA'!D72,"Not?apply")+COUNTIF('Compliance level AA'!D91,"Not?apply")+COUNTIF('Compliance level AA'!D110,"Not?apply")+COUNTIF('Compliance level AA'!D129,"Not?apply")+COUNTIF('Compliance level AA'!D148,"Not?apply")+COUNTIF('Compliance level AA'!D167,"Not?apply")+COUNTIF('Compliance level AA'!D186,"Not?apply")+COUNTIF('Compliance level AA'!D205,"Not?apply")+COUNTIF('Compliance level AA'!D224,"Not?apply")+COUNTIF('Compliance level AA'!D243,"Not?apply")+COUNTIF('Compliance level AA'!D262,"Not?apply")+COUNTIF('Compliance level AA'!D281,"Not?apply")+COUNTIF('Compliance level AA'!D300,"Not?apply")+COUNTIF('Compliance level AA'!D319,"Not?apply")+COUNTIF('Compliance level AA'!D338,"Not?apply")+COUNTIF('Compliance level AA'!D357,"Not?apply")+COUNTIF('Compliance level AA'!D376,"Not?apply")+COUNTIF('Compliance level AA'!D395,"Not?apply")</f>
        <v>0</v>
      </c>
      <c r="H33" s="26">
        <f t="shared" si="11"/>
        <v>0</v>
      </c>
      <c r="I33" s="27" t="str">
        <f t="shared" si="7"/>
        <v/>
      </c>
      <c r="J33" s="27" t="str">
        <f t="shared" si="8"/>
        <v/>
      </c>
      <c r="K33" s="29">
        <f t="shared" si="12"/>
        <v>0</v>
      </c>
      <c r="L33" s="30" t="str">
        <f t="shared" si="9"/>
        <v/>
      </c>
      <c r="M33" s="30" t="str">
        <f t="shared" si="10"/>
        <v/>
      </c>
    </row>
    <row r="34" spans="1:13" x14ac:dyDescent="0.25">
      <c r="A34" s="23" t="str">
        <f>'General Information'!B19</f>
        <v xml:space="preserve"> </v>
      </c>
      <c r="B34" s="35">
        <f>COUNTIF('Compliance level A'!D16,"Yes")+COUNTIF('Compliance level A'!D35,"Yes")+COUNTIF('Compliance level A'!D54,"Yes")+COUNTIF('Compliance level A'!D73,"Yes")+COUNTIF('Compliance level A'!D92,"Yes")+COUNTIF('Compliance level A'!D111,"Yes")+COUNTIF('Compliance level A'!D130,"Yes")+COUNTIF('Compliance level A'!D149,"Yes")+COUNTIF('Compliance level A'!D168,"Yes")+COUNTIF('Compliance level A'!D187,"Yes")+COUNTIF('Compliance level A'!D206,"Yes")+COUNTIF('Compliance level A'!D225,"Yes")+COUNTIF('Compliance level A'!D244,"Yes")+COUNTIF('Compliance level A'!D263,"Yes")+COUNTIF('Compliance level A'!D282,"Yes")+COUNTIF('Compliance level A'!D301,"Yes")+COUNTIF('Compliance level A'!D320,"Yes")+COUNTIF('Compliance level A'!D339,"Yes")+COUNTIF('Compliance level A'!D358,"Yes")+COUNTIF('Compliance level A'!D377,"Yes")+COUNTIF('Compliance level A'!D396,"Yes")+COUNTIF('Compliance level A'!D415,"Yes")+COUNTIF('Compliance level A'!D434,"Yes")+COUNTIF('Compliance level A'!D453,"Yes")+COUNTIF('Compliance level A'!D472,"Yes")+COUNTIF('Compliance level A'!D491,"Yes")+COUNTIF('Compliance level A'!D510,"Yes")+COUNTIF('Compliance level A'!D529,"Yes")+COUNTIF('Compliance level A'!D548,"Yes")</f>
        <v>0</v>
      </c>
      <c r="C34" s="35">
        <f>COUNTIF('Compliance level A'!D16,"*No?")+COUNTIF('Compliance level A'!D35,"*No?")+COUNTIF('Compliance level A'!D54,"*No?")+COUNTIF('Compliance level A'!D73,"*No?")+COUNTIF('Compliance level A'!D92,"*No?")+COUNTIF('Compliance level A'!D111,"*No?")+COUNTIF('Compliance level A'!D130,"*No?")+COUNTIF('Compliance level A'!D149,"*No?")+COUNTIF('Compliance level A'!D168,"*No?")+COUNTIF('Compliance level A'!D187,"*No?")+COUNTIF('Compliance level A'!D206,"*No?")+COUNTIF('Compliance level A'!D225,"*No?")+COUNTIF('Compliance level A'!D244,"*No?")+COUNTIF('Compliance level A'!D263,"*No?")+COUNTIF('Compliance level A'!D282,"*No?")+COUNTIF('Compliance level A'!D301,"*No?")+COUNTIF('Compliance level A'!D320,"*No?")+COUNTIF('Compliance level A'!D339,"*No?")+COUNTIF('Compliance level A'!D358,"*No?")+COUNTIF('Compliance level A'!D377,"*No?")+COUNTIF('Compliance level A'!D396,"*No?")+COUNTIF('Compliance level A'!D415,"*No?")+COUNTIF('Compliance level A'!D434,"*No?")+COUNTIF('Compliance level A'!D453,"*No?")+COUNTIF('Compliance level A'!D472,"*No?")+COUNTIF('Compliance level A'!D491,"*No?")+COUNTIF('Compliance level A'!D510,"*No?")+COUNTIF('Compliance level A'!D529,"*No?")+COUNTIF('Compliance level A'!D548,"*No?")</f>
        <v>0</v>
      </c>
      <c r="D34" s="35">
        <f>COUNTIF('Compliance level A'!D16,"Not?Apply")+COUNTIF('Compliance level A'!D35,"Not?Apply")+COUNTIF('Compliance level A'!D54,"Not?Apply")+COUNTIF('Compliance level A'!D73,"Not?apply")+COUNTIF('Compliance level A'!D92,"Not?apply")+COUNTIF('Compliance level A'!D111,"Not?apply")+COUNTIF('Compliance level A'!D130,"Not?apply")+COUNTIF('Compliance level A'!D149,"Not?apply")+COUNTIF('Compliance level A'!D168,"Not?apply")+COUNTIF('Compliance level A'!D187,"Not?apply")+COUNTIF('Compliance level A'!D206,"Not?apply")+COUNTIF('Compliance level A'!D225,"Not?apply")+COUNTIF('Compliance level A'!D244,"Not?apply")+COUNTIF('Compliance level A'!D263,"Not?apply")+COUNTIF('Compliance level A'!D282,"Not?apply")+COUNTIF('Compliance level A'!D301,"Not?apply")+COUNTIF('Compliance level A'!D320,"Not?apply")+COUNTIF('Compliance level A'!D339,"Not?apply")+COUNTIF('Compliance level A'!D358,"Not?apply")+COUNTIF('Compliance level A'!D377,"Not?apply")+COUNTIF('Compliance level A'!D396,"Not?apply")+COUNTIF('Compliance level A'!D415,"Not?apply")+COUNTIF('Compliance level A'!D434,"Not?apply")+COUNTIF('Compliance level A'!D453,"Not?apply")+COUNTIF('Compliance level A'!D472,"Not?apply")+COUNTIF('Compliance level A'!D491,"Not?apply")+COUNTIF('Compliance level A'!D510,"Not?apply")+COUNTIF('Compliance level A'!D529,"Not?apply")+COUNTIF('Compliance level A'!D548,"Not?apply")</f>
        <v>0</v>
      </c>
      <c r="E34" s="36">
        <f>COUNTIF('Compliance level AA'!D16,"Yes")+COUNTIF('Compliance level AA'!D35,"Yes")+COUNTIF('Compliance level AA'!D54,"Yes")+COUNTIF('Compliance level AA'!D73,"Yes")+COUNTIF('Compliance level AA'!D92,"Yes")+COUNTIF('Compliance level AA'!D111,"Yes")+COUNTIF('Compliance level AA'!D130,"Yes")+COUNTIF('Compliance level AA'!D149,"Yes")+COUNTIF('Compliance level AA'!D168,"Yes")+COUNTIF('Compliance level AA'!D187,"Yes")+COUNTIF('Compliance level AA'!D206,"Yes")+COUNTIF('Compliance level AA'!D225,"Yes")+COUNTIF('Compliance level AA'!D244,"Yes")+COUNTIF('Compliance level AA'!D263,"Yes")+COUNTIF('Compliance level AA'!D282,"Yes")+COUNTIF('Compliance level AA'!D301,"Yes")+COUNTIF('Compliance level AA'!D320,"Yes")+COUNTIF('Compliance level AA'!D339,"Yes")+COUNTIF('Compliance level AA'!D358,"Yes")+COUNTIF('Compliance level AA'!D377,"Yes")+COUNTIF('Compliance level AA'!D396,"Yes")</f>
        <v>0</v>
      </c>
      <c r="F34" s="36">
        <f>COUNTIF('Compliance level AA'!D16,"*No?")+COUNTIF('Compliance level AA'!D35,"*No?")+COUNTIF('Compliance level AA'!D54,"*No?")+COUNTIF('Compliance level AA'!D73,"*No?")+COUNTIF('Compliance level AA'!D92,"*No?")+COUNTIF('Compliance level AA'!D111,"*No?")+COUNTIF('Compliance level AA'!D130,"*No?")+COUNTIF('Compliance level AA'!D149,"*No?")+COUNTIF('Compliance level AA'!D168,"*No?")+COUNTIF('Compliance level AA'!D187,"*No?")+COUNTIF('Compliance level AA'!D206,"*No?")+COUNTIF('Compliance level AA'!D225,"*No?")+COUNTIF('Compliance level AA'!D244,"*No?")+COUNTIF('Compliance level AA'!D263,"*No?")+COUNTIF('Compliance level AA'!D282,"*No?")+COUNTIF('Compliance level AA'!D301,"*No?")+COUNTIF('Compliance level AA'!D320,"*No?")+COUNTIF('Compliance level AA'!D339,"*No?")+COUNTIF('Compliance level AA'!D358,"*No?")+COUNTIF('Compliance level AA'!D377,"*No?")+COUNTIF('Compliance level AA'!D396,"*No?")</f>
        <v>0</v>
      </c>
      <c r="G34" s="36">
        <f>COUNTIF('Compliance level AA'!D16,"Not?Apply")+COUNTIF('Compliance level AA'!D35,"Not?Apply")+COUNTIF('Compliance level AA'!D54,"Not?Apply")+COUNTIF('Compliance level AA'!D73,"Not?apply")+COUNTIF('Compliance level AA'!D92,"Not?apply")+COUNTIF('Compliance level AA'!D111,"Not?apply")+COUNTIF('Compliance level AA'!D130,"Not?apply")+COUNTIF('Compliance level AA'!D149,"Not?apply")+COUNTIF('Compliance level AA'!D168,"Not?apply")+COUNTIF('Compliance level AA'!D187,"Not?apply")+COUNTIF('Compliance level AA'!D206,"Not?apply")+COUNTIF('Compliance level AA'!D225,"Not?apply")+COUNTIF('Compliance level AA'!D244,"Not?apply")+COUNTIF('Compliance level AA'!D263,"Not?apply")+COUNTIF('Compliance level AA'!D282,"Not?apply")+COUNTIF('Compliance level AA'!D301,"Not?apply")+COUNTIF('Compliance level AA'!D320,"Not?apply")+COUNTIF('Compliance level AA'!D339,"Not?apply")+COUNTIF('Compliance level AA'!D358,"Not?apply")+COUNTIF('Compliance level AA'!D377,"Not?apply")+COUNTIF('Compliance level AA'!D396,"Not?apply")</f>
        <v>0</v>
      </c>
      <c r="H34" s="26">
        <f t="shared" si="11"/>
        <v>0</v>
      </c>
      <c r="I34" s="27" t="str">
        <f t="shared" si="7"/>
        <v/>
      </c>
      <c r="J34" s="27" t="str">
        <f t="shared" si="8"/>
        <v/>
      </c>
      <c r="K34" s="29">
        <f t="shared" si="12"/>
        <v>0</v>
      </c>
      <c r="L34" s="30" t="str">
        <f t="shared" si="9"/>
        <v/>
      </c>
      <c r="M34" s="30" t="str">
        <f t="shared" si="10"/>
        <v/>
      </c>
    </row>
    <row r="35" spans="1:13" x14ac:dyDescent="0.25">
      <c r="A35" s="23" t="str">
        <f>'General Information'!B20</f>
        <v xml:space="preserve"> </v>
      </c>
      <c r="B35" s="35">
        <f>COUNTIF('Compliance level A'!D17,"Yes")+COUNTIF('Compliance level A'!D36,"Yes")+COUNTIF('Compliance level A'!D55,"Yes")+COUNTIF('Compliance level A'!D74,"Yes")+COUNTIF('Compliance level A'!D93,"Yes")+COUNTIF('Compliance level A'!D112,"Yes")+COUNTIF('Compliance level A'!D131,"Yes")+COUNTIF('Compliance level A'!D150,"Yes")+COUNTIF('Compliance level A'!D169,"Yes")+COUNTIF('Compliance level A'!D188,"Yes")+COUNTIF('Compliance level A'!D207,"Yes")+COUNTIF('Compliance level A'!D226,"Yes")+COUNTIF('Compliance level A'!D245,"Yes")+COUNTIF('Compliance level A'!D264,"Yes")+COUNTIF('Compliance level A'!D283,"Yes")+COUNTIF('Compliance level A'!D302,"Yes")+COUNTIF('Compliance level A'!D321,"Yes")+COUNTIF('Compliance level A'!D340,"Yes")+COUNTIF('Compliance level A'!D359,"Yes")+COUNTIF('Compliance level A'!D378,"Yes")+COUNTIF('Compliance level A'!D397,"Yes")+COUNTIF('Compliance level A'!D416,"Yes")+COUNTIF('Compliance level A'!D435,"Yes")+COUNTIF('Compliance level A'!D454,"Yes")+COUNTIF('Compliance level A'!D473,"Yes")+COUNTIF('Compliance level A'!D492,"Yes")+COUNTIF('Compliance level A'!D511,"Yes")+COUNTIF('Compliance level A'!D530,"Yes")+COUNTIF('Compliance level A'!D549,"Yes")</f>
        <v>0</v>
      </c>
      <c r="C35" s="35">
        <f>COUNTIF('Compliance level A'!D17,"*No?")+COUNTIF('Compliance level A'!D36,"*No?")+COUNTIF('Compliance level A'!D55,"*No?")+COUNTIF('Compliance level A'!D74,"*No?")+COUNTIF('Compliance level A'!D93,"*No?")+COUNTIF('Compliance level A'!D112,"*No?")+COUNTIF('Compliance level A'!D131,"*No?")+COUNTIF('Compliance level A'!D150,"*No?")+COUNTIF('Compliance level A'!D169,"*No?")+COUNTIF('Compliance level A'!D188,"*No?")+COUNTIF('Compliance level A'!D207,"*No?")+COUNTIF('Compliance level A'!D226,"*No?")+COUNTIF('Compliance level A'!D245,"*No?")+COUNTIF('Compliance level A'!D264,"*No?")+COUNTIF('Compliance level A'!D283,"*No?")+COUNTIF('Compliance level A'!D302,"*No?")+COUNTIF('Compliance level A'!D321,"*No?")+COUNTIF('Compliance level A'!D340,"*No?")+COUNTIF('Compliance level A'!D359,"*No?")+COUNTIF('Compliance level A'!D378,"*No?")+COUNTIF('Compliance level A'!D397,"*No?")+COUNTIF('Compliance level A'!D416,"*No?")+COUNTIF('Compliance level A'!D435,"*No?")+COUNTIF('Compliance level A'!D454,"*No?")+COUNTIF('Compliance level A'!D473,"*No?")+COUNTIF('Compliance level A'!D492,"*No?")+COUNTIF('Compliance level A'!D511,"*No?")+COUNTIF('Compliance level A'!D530,"*No?")+COUNTIF('Compliance level A'!D549,"*No?")</f>
        <v>0</v>
      </c>
      <c r="D35" s="35">
        <f>COUNTIF('Compliance level A'!D17,"Not?Apply")+COUNTIF('Compliance level A'!D36,"Not?Apply")+COUNTIF('Compliance level A'!D55,"Not?Apply")+COUNTIF('Compliance level A'!D74,"Not?apply")+COUNTIF('Compliance level A'!D93,"Not?apply")+COUNTIF('Compliance level A'!D112,"Not?apply")+COUNTIF('Compliance level A'!D131,"Not?apply")+COUNTIF('Compliance level A'!D150,"Not?apply")+COUNTIF('Compliance level A'!D169,"Not?apply")+COUNTIF('Compliance level A'!D188,"Not?apply")+COUNTIF('Compliance level A'!D207,"Not?apply")+COUNTIF('Compliance level A'!D226,"Not?apply")+COUNTIF('Compliance level A'!D245,"Not?apply")+COUNTIF('Compliance level A'!D264,"Not?apply")+COUNTIF('Compliance level A'!D283,"Not?apply")+COUNTIF('Compliance level A'!D302,"Not?apply")+COUNTIF('Compliance level A'!D321,"Not?apply")+COUNTIF('Compliance level A'!D340,"Not?apply")+COUNTIF('Compliance level A'!D359,"Not?apply")+COUNTIF('Compliance level A'!D378,"Not?apply")+COUNTIF('Compliance level A'!D397,"Not?apply")+COUNTIF('Compliance level A'!D416,"Not?apply")+COUNTIF('Compliance level A'!D435,"Not?apply")+COUNTIF('Compliance level A'!D454,"Not?apply")+COUNTIF('Compliance level A'!D473,"Not?apply")+COUNTIF('Compliance level A'!D492,"Not?apply")+COUNTIF('Compliance level A'!D511,"Not?apply")+COUNTIF('Compliance level A'!D530,"Not?apply")+COUNTIF('Compliance level A'!D549,"Not?apply")</f>
        <v>0</v>
      </c>
      <c r="E35" s="36">
        <f>COUNTIF('Compliance level AA'!D17,"Yes")+COUNTIF('Compliance level AA'!D36,"Yes")+COUNTIF('Compliance level AA'!D55,"Yes")+COUNTIF('Compliance level AA'!D74,"Yes")+COUNTIF('Compliance level AA'!D93,"Yes")+COUNTIF('Compliance level AA'!D112,"Yes")+COUNTIF('Compliance level AA'!D131,"Yes")+COUNTIF('Compliance level AA'!D150,"Yes")+COUNTIF('Compliance level AA'!D169,"Yes")+COUNTIF('Compliance level AA'!D188,"Yes")+COUNTIF('Compliance level AA'!D207,"Yes")+COUNTIF('Compliance level AA'!D226,"Yes")+COUNTIF('Compliance level AA'!D245,"Yes")+COUNTIF('Compliance level AA'!D264,"Yes")+COUNTIF('Compliance level AA'!D283,"Yes")+COUNTIF('Compliance level AA'!D302,"Yes")+COUNTIF('Compliance level AA'!D321,"Yes")+COUNTIF('Compliance level AA'!D340,"Yes")+COUNTIF('Compliance level AA'!D359,"Yes")+COUNTIF('Compliance level AA'!D378,"Yes")+COUNTIF('Compliance level AA'!D397,"Yes")</f>
        <v>0</v>
      </c>
      <c r="F35" s="36">
        <f>COUNTIF('Compliance level AA'!D17,"*No?")+COUNTIF('Compliance level AA'!D36,"*No?")+COUNTIF('Compliance level AA'!D55,"*No?")+COUNTIF('Compliance level AA'!D74,"*No?")+COUNTIF('Compliance level AA'!D93,"*No?")+COUNTIF('Compliance level AA'!D112,"*No?")+COUNTIF('Compliance level AA'!D131,"*No?")+COUNTIF('Compliance level AA'!D150,"*No?")+COUNTIF('Compliance level AA'!D169,"*No?")+COUNTIF('Compliance level AA'!D188,"*No?")+COUNTIF('Compliance level AA'!D207,"*No?")+COUNTIF('Compliance level AA'!D226,"*No?")+COUNTIF('Compliance level AA'!D245,"*No?")+COUNTIF('Compliance level AA'!D264,"*No?")+COUNTIF('Compliance level AA'!D283,"*No?")+COUNTIF('Compliance level AA'!D302,"*No?")+COUNTIF('Compliance level AA'!D321,"*No?")+COUNTIF('Compliance level AA'!D340,"*No?")+COUNTIF('Compliance level AA'!D359,"*No?")+COUNTIF('Compliance level AA'!D378,"*No?")+COUNTIF('Compliance level AA'!D397,"*No?")</f>
        <v>0</v>
      </c>
      <c r="G35" s="36">
        <f>COUNTIF('Compliance level AA'!D17,"Not?Apply")+COUNTIF('Compliance level AA'!D36,"Not?Apply")+COUNTIF('Compliance level AA'!D55,"Not?Apply")+COUNTIF('Compliance level AA'!D74,"Not?apply")+COUNTIF('Compliance level AA'!D93,"Not?apply")+COUNTIF('Compliance level AA'!D112,"Not?apply")+COUNTIF('Compliance level AA'!D131,"Not?apply")+COUNTIF('Compliance level AA'!D150,"Not?apply")+COUNTIF('Compliance level AA'!D169,"Not?apply")+COUNTIF('Compliance level AA'!D188,"Not?apply")+COUNTIF('Compliance level AA'!D207,"Not?apply")+COUNTIF('Compliance level AA'!D226,"Not?apply")+COUNTIF('Compliance level AA'!D245,"Not?apply")+COUNTIF('Compliance level AA'!D264,"Not?apply")+COUNTIF('Compliance level AA'!D283,"Not?apply")+COUNTIF('Compliance level AA'!D302,"Not?apply")+COUNTIF('Compliance level AA'!D321,"Not?apply")+COUNTIF('Compliance level AA'!D340,"Not?apply")+COUNTIF('Compliance level AA'!D359,"Not?apply")+COUNTIF('Compliance level AA'!D378,"Not?apply")+COUNTIF('Compliance level AA'!D397,"Not?apply")</f>
        <v>0</v>
      </c>
      <c r="H35" s="26">
        <f>IF(D35+C35+B35&gt;0,(30-D35),0)</f>
        <v>0</v>
      </c>
      <c r="I35" s="27" t="str">
        <f t="shared" si="7"/>
        <v/>
      </c>
      <c r="J35" s="27" t="str">
        <f t="shared" si="8"/>
        <v/>
      </c>
      <c r="K35" s="29">
        <f t="shared" si="12"/>
        <v>0</v>
      </c>
      <c r="L35" s="30" t="str">
        <f t="shared" si="9"/>
        <v/>
      </c>
      <c r="M35" s="30" t="str">
        <f t="shared" si="10"/>
        <v/>
      </c>
    </row>
    <row r="36" spans="1:13" x14ac:dyDescent="0.25">
      <c r="A36" s="23" t="str">
        <f>'General Information'!B21</f>
        <v xml:space="preserve"> </v>
      </c>
      <c r="B36" s="35">
        <f>COUNTIF('Compliance level A'!D18,"Yes")+COUNTIF('Compliance level A'!D37,"Yes")+COUNTIF('Compliance level A'!D56,"Yes")+COUNTIF('Compliance level A'!D75,"Yes")+COUNTIF('Compliance level A'!D94,"Yes")+COUNTIF('Compliance level A'!D113,"Yes")+COUNTIF('Compliance level A'!D132,"Yes")+COUNTIF('Compliance level A'!D151,"Yes")+COUNTIF('Compliance level A'!D170,"Yes")+COUNTIF('Compliance level A'!D189,"Yes")+COUNTIF('Compliance level A'!D208,"Yes")+COUNTIF('Compliance level A'!D227,"Yes")+COUNTIF('Compliance level A'!D246,"Yes")+COUNTIF('Compliance level A'!D265,"Yes")+COUNTIF('Compliance level A'!D284,"Yes")+COUNTIF('Compliance level A'!D303,"Yes")+COUNTIF('Compliance level A'!D322,"Yes")+COUNTIF('Compliance level A'!D341,"Yes")+COUNTIF('Compliance level A'!D360,"Yes")+COUNTIF('Compliance level A'!D379,"Yes")+COUNTIF('Compliance level A'!D398,"Yes")+COUNTIF('Compliance level A'!D417,"Yes")+COUNTIF('Compliance level A'!D436,"Yes")+COUNTIF('Compliance level A'!D455,"Yes")+COUNTIF('Compliance level A'!D474,"Yes")+COUNTIF('Compliance level A'!D493,"Yes")+COUNTIF('Compliance level A'!D512,"Yes")+COUNTIF('Compliance level A'!D531,"Yes")+COUNTIF('Compliance level A'!D550,"Yes")</f>
        <v>0</v>
      </c>
      <c r="C36" s="35">
        <f>COUNTIF('Compliance level A'!D18,"*No?")+COUNTIF('Compliance level A'!D37,"*No?")+COUNTIF('Compliance level A'!D56,"*No?")+COUNTIF('Compliance level A'!D75,"*No?")+COUNTIF('Compliance level A'!D94,"*No?")+COUNTIF('Compliance level A'!D113,"*No?")+COUNTIF('Compliance level A'!D132,"*No?")+COUNTIF('Compliance level A'!D151,"*No?")+COUNTIF('Compliance level A'!D170,"*No?")+COUNTIF('Compliance level A'!D189,"*No?")+COUNTIF('Compliance level A'!D208,"*No?")+COUNTIF('Compliance level A'!D227,"*No?")+COUNTIF('Compliance level A'!D246,"*No?")+COUNTIF('Compliance level A'!D265,"*No?")+COUNTIF('Compliance level A'!D284,"*No?")+COUNTIF('Compliance level A'!D303,"*No?")+COUNTIF('Compliance level A'!D322,"*No?")+COUNTIF('Compliance level A'!D341,"*No?")+COUNTIF('Compliance level A'!D360,"*No?")+COUNTIF('Compliance level A'!D379,"*No?")+COUNTIF('Compliance level A'!D398,"*No?")+COUNTIF('Compliance level A'!D417,"*No?")+COUNTIF('Compliance level A'!D436,"*No?")+COUNTIF('Compliance level A'!D455,"*No?")+COUNTIF('Compliance level A'!D474,"*No?")+COUNTIF('Compliance level A'!D493,"*No?")+COUNTIF('Compliance level A'!D512,"*No?")+COUNTIF('Compliance level A'!D531,"*No?")+COUNTIF('Compliance level A'!D550,"*No?")</f>
        <v>0</v>
      </c>
      <c r="D36" s="35">
        <f>COUNTIF('Compliance level A'!D18,"Not?Apply")+COUNTIF('Compliance level A'!D37,"Not?Apply")+COUNTIF('Compliance level A'!D56,"Not?Apply")+COUNTIF('Compliance level A'!D75,"Not?apply")+COUNTIF('Compliance level A'!D94,"Not?apply")+COUNTIF('Compliance level A'!D113,"Not?apply")+COUNTIF('Compliance level A'!D132,"Not?apply")+COUNTIF('Compliance level A'!D151,"Not?apply")+COUNTIF('Compliance level A'!D170,"Not?apply")+COUNTIF('Compliance level A'!D189,"Not?apply")+COUNTIF('Compliance level A'!D208,"Not?apply")+COUNTIF('Compliance level A'!D227,"Not?apply")+COUNTIF('Compliance level A'!D246,"Not?apply")+COUNTIF('Compliance level A'!D265,"Not?apply")+COUNTIF('Compliance level A'!D284,"Not?apply")+COUNTIF('Compliance level A'!D303,"Not?apply")+COUNTIF('Compliance level A'!D322,"Not?apply")+COUNTIF('Compliance level A'!D341,"Not?apply")+COUNTIF('Compliance level A'!D360,"Not?apply")+COUNTIF('Compliance level A'!D379,"Not?apply")+COUNTIF('Compliance level A'!D398,"Not?apply")+COUNTIF('Compliance level A'!D417,"Not?apply")+COUNTIF('Compliance level A'!D436,"Not?apply")+COUNTIF('Compliance level A'!D455,"Not?apply")+COUNTIF('Compliance level A'!D474,"Not?apply")+COUNTIF('Compliance level A'!D493,"Not?apply")+COUNTIF('Compliance level A'!D512,"Not?apply")+COUNTIF('Compliance level A'!D531,"Not?apply")+COUNTIF('Compliance level A'!D550,"Not?apply")</f>
        <v>0</v>
      </c>
      <c r="E36" s="36">
        <f>COUNTIF('Compliance level AA'!D18,"Yes")+COUNTIF('Compliance level AA'!D37,"Yes")+COUNTIF('Compliance level AA'!D56,"Yes")+COUNTIF('Compliance level AA'!D75,"Yes")+COUNTIF('Compliance level AA'!D94,"Yes")+COUNTIF('Compliance level AA'!D113,"Yes")+COUNTIF('Compliance level AA'!D132,"Yes")+COUNTIF('Compliance level AA'!D151,"Yes")+COUNTIF('Compliance level AA'!D170,"Yes")+COUNTIF('Compliance level AA'!D189,"Yes")+COUNTIF('Compliance level AA'!D208,"Yes")+COUNTIF('Compliance level AA'!D227,"Yes")+COUNTIF('Compliance level AA'!D246,"Yes")+COUNTIF('Compliance level AA'!D265,"Yes")+COUNTIF('Compliance level AA'!D284,"Yes")+COUNTIF('Compliance level AA'!D303,"Yes")+COUNTIF('Compliance level AA'!D322,"Yes")+COUNTIF('Compliance level AA'!D341,"Yes")+COUNTIF('Compliance level AA'!D360,"Yes")+COUNTIF('Compliance level AA'!D379,"Yes")+COUNTIF('Compliance level AA'!D398,"Yes")</f>
        <v>0</v>
      </c>
      <c r="F36" s="36">
        <f>COUNTIF('Compliance level AA'!D18,"*No?")+COUNTIF('Compliance level AA'!D37,"*No?")+COUNTIF('Compliance level AA'!D56,"*No?")+COUNTIF('Compliance level AA'!D75,"*No?")+COUNTIF('Compliance level AA'!D94,"*No?")+COUNTIF('Compliance level AA'!D113,"*No?")+COUNTIF('Compliance level AA'!D132,"*No?")+COUNTIF('Compliance level AA'!D151,"*No?")+COUNTIF('Compliance level AA'!D170,"*No?")+COUNTIF('Compliance level AA'!D189,"*No?")+COUNTIF('Compliance level AA'!D208,"*No?")+COUNTIF('Compliance level AA'!D227,"*No?")+COUNTIF('Compliance level AA'!D246,"*No?")+COUNTIF('Compliance level AA'!D265,"*No?")+COUNTIF('Compliance level AA'!D284,"*No?")+COUNTIF('Compliance level AA'!D303,"*No?")+COUNTIF('Compliance level AA'!D322,"*No?")+COUNTIF('Compliance level AA'!D341,"*No?")+COUNTIF('Compliance level AA'!D360,"*No?")+COUNTIF('Compliance level AA'!D379,"*No?")+COUNTIF('Compliance level AA'!D398,"*No?")</f>
        <v>0</v>
      </c>
      <c r="G36" s="36">
        <f>COUNTIF('Compliance level AA'!D18,"Not?Apply")+COUNTIF('Compliance level AA'!D37,"Not?Apply")+COUNTIF('Compliance level AA'!D56,"Not?Apply")+COUNTIF('Compliance level AA'!D75,"Not?apply")+COUNTIF('Compliance level AA'!D94,"Not?apply")+COUNTIF('Compliance level AA'!D113,"Not?apply")+COUNTIF('Compliance level AA'!D132,"Not?apply")+COUNTIF('Compliance level AA'!D151,"Not?apply")+COUNTIF('Compliance level AA'!D170,"Not?apply")+COUNTIF('Compliance level AA'!D189,"Not?apply")+COUNTIF('Compliance level AA'!D208,"Not?apply")+COUNTIF('Compliance level AA'!D227,"Not?apply")+COUNTIF('Compliance level AA'!D246,"Not?apply")+COUNTIF('Compliance level AA'!D265,"Not?apply")+COUNTIF('Compliance level AA'!D284,"Not?apply")+COUNTIF('Compliance level AA'!D303,"Not?apply")+COUNTIF('Compliance level AA'!D322,"Not?apply")+COUNTIF('Compliance level AA'!D341,"Not?apply")+COUNTIF('Compliance level AA'!D360,"Not?apply")+COUNTIF('Compliance level AA'!D379,"Not?apply")+COUNTIF('Compliance level AA'!D398,"Not?apply")</f>
        <v>0</v>
      </c>
      <c r="H36" s="26">
        <f t="shared" ref="H36:H40" si="13">IF(D36+C36+B36&gt;0,(30-D36),0)</f>
        <v>0</v>
      </c>
      <c r="I36" s="27" t="str">
        <f t="shared" si="7"/>
        <v/>
      </c>
      <c r="J36" s="27" t="str">
        <f t="shared" si="8"/>
        <v/>
      </c>
      <c r="K36" s="29">
        <f t="shared" si="12"/>
        <v>0</v>
      </c>
      <c r="L36" s="30" t="str">
        <f t="shared" si="9"/>
        <v/>
      </c>
      <c r="M36" s="30" t="str">
        <f t="shared" si="10"/>
        <v/>
      </c>
    </row>
    <row r="37" spans="1:13" x14ac:dyDescent="0.25">
      <c r="A37" s="23" t="str">
        <f>'General Information'!B22</f>
        <v xml:space="preserve"> </v>
      </c>
      <c r="B37" s="35">
        <f>COUNTIF('Compliance level A'!D19,"Yes")+COUNTIF('Compliance level A'!D38,"Yes")+COUNTIF('Compliance level A'!D57,"Yes")+COUNTIF('Compliance level A'!D76,"Yes")+COUNTIF('Compliance level A'!D95,"Yes")+COUNTIF('Compliance level A'!D114,"Yes")+COUNTIF('Compliance level A'!D133,"Yes")+COUNTIF('Compliance level A'!D152,"Yes")+COUNTIF('Compliance level A'!D171,"Yes")+COUNTIF('Compliance level A'!D190,"Yes")+COUNTIF('Compliance level A'!D209,"Yes")+COUNTIF('Compliance level A'!D228,"Yes")+COUNTIF('Compliance level A'!D247,"Yes")+COUNTIF('Compliance level A'!D266,"Yes")+COUNTIF('Compliance level A'!D285,"Yes")+COUNTIF('Compliance level A'!D304,"Yes")+COUNTIF('Compliance level A'!D323,"Yes")+COUNTIF('Compliance level A'!D342,"Yes")+COUNTIF('Compliance level A'!D361,"Yes")+COUNTIF('Compliance level A'!D380,"Yes")+COUNTIF('Compliance level A'!D399,"Yes")+COUNTIF('Compliance level A'!D418,"Yes")+COUNTIF('Compliance level A'!D437,"Yes")+COUNTIF('Compliance level A'!D456,"Yes")+COUNTIF('Compliance level A'!D475,"Yes")+COUNTIF('Compliance level A'!D494,"Yes")+COUNTIF('Compliance level A'!D513,"Yes")+COUNTIF('Compliance level A'!D532,"Yes")+COUNTIF('Compliance level A'!D551,"Yes")</f>
        <v>0</v>
      </c>
      <c r="C37" s="35">
        <f>COUNTIF('Compliance level A'!D19,"*No?")+COUNTIF('Compliance level A'!D38,"*No?")+COUNTIF('Compliance level A'!D57,"*No?")+COUNTIF('Compliance level A'!D76,"*No?")+COUNTIF('Compliance level A'!D95,"*No?")+COUNTIF('Compliance level A'!D114,"*No?")+COUNTIF('Compliance level A'!D133,"*No?")+COUNTIF('Compliance level A'!D152,"*No?")+COUNTIF('Compliance level A'!D171,"*No?")+COUNTIF('Compliance level A'!D190,"*No?")+COUNTIF('Compliance level A'!D209,"*No?")+COUNTIF('Compliance level A'!D228,"*No?")+COUNTIF('Compliance level A'!D247,"*No?")+COUNTIF('Compliance level A'!D266,"*No?")+COUNTIF('Compliance level A'!D285,"*No?")+COUNTIF('Compliance level A'!D304,"*No?")+COUNTIF('Compliance level A'!D323,"*No?")+COUNTIF('Compliance level A'!D342,"*No?")+COUNTIF('Compliance level A'!D361,"*No?")+COUNTIF('Compliance level A'!D380,"*No?")+COUNTIF('Compliance level A'!D399,"*No?")+COUNTIF('Compliance level A'!D418,"*No?")+COUNTIF('Compliance level A'!D437,"*No?")+COUNTIF('Compliance level A'!D456,"*No?")+COUNTIF('Compliance level A'!D475,"*No?")+COUNTIF('Compliance level A'!D494,"*No?")+COUNTIF('Compliance level A'!D513,"*No?")+COUNTIF('Compliance level A'!D532,"*No?")+COUNTIF('Compliance level A'!D551,"*No?")</f>
        <v>0</v>
      </c>
      <c r="D37" s="35">
        <f>COUNTIF('Compliance level A'!D19,"Not?Apply")+COUNTIF('Compliance level A'!D38,"Not?Apply")+COUNTIF('Compliance level A'!D57,"Not?Apply")+COUNTIF('Compliance level A'!D76,"Not?apply")+COUNTIF('Compliance level A'!D95,"Not?apply")+COUNTIF('Compliance level A'!D114,"Not?apply")+COUNTIF('Compliance level A'!D133,"Not?apply")+COUNTIF('Compliance level A'!D152,"Not?apply")+COUNTIF('Compliance level A'!D171,"Not?apply")+COUNTIF('Compliance level A'!D190,"Not?apply")+COUNTIF('Compliance level A'!D209,"Not?apply")+COUNTIF('Compliance level A'!D228,"Not?apply")+COUNTIF('Compliance level A'!D247,"Not?apply")+COUNTIF('Compliance level A'!D266,"Not?apply")+COUNTIF('Compliance level A'!D285,"Not?apply")+COUNTIF('Compliance level A'!D304,"Not?apply")+COUNTIF('Compliance level A'!D323,"Not?apply")+COUNTIF('Compliance level A'!D342,"Not?apply")+COUNTIF('Compliance level A'!D361,"Not?apply")+COUNTIF('Compliance level A'!D380,"Not?apply")+COUNTIF('Compliance level A'!D399,"Not?apply")+COUNTIF('Compliance level A'!D418,"Not?apply")+COUNTIF('Compliance level A'!D437,"Not?apply")+COUNTIF('Compliance level A'!D456,"Not?apply")+COUNTIF('Compliance level A'!D475,"Not?apply")+COUNTIF('Compliance level A'!D494,"Not?apply")+COUNTIF('Compliance level A'!D513,"Not?apply")+COUNTIF('Compliance level A'!D532,"Not?apply")+COUNTIF('Compliance level A'!D551,"Not?apply")</f>
        <v>0</v>
      </c>
      <c r="E37" s="36">
        <f>COUNTIF('Compliance level AA'!D19,"Yes")+COUNTIF('Compliance level AA'!D38,"Yes")+COUNTIF('Compliance level AA'!D57,"Yes")+COUNTIF('Compliance level AA'!D76,"Yes")+COUNTIF('Compliance level AA'!D95,"Yes")+COUNTIF('Compliance level AA'!D114,"Yes")+COUNTIF('Compliance level AA'!D133,"Yes")+COUNTIF('Compliance level AA'!D152,"Yes")+COUNTIF('Compliance level AA'!D171,"Yes")+COUNTIF('Compliance level AA'!D190,"Yes")+COUNTIF('Compliance level AA'!D209,"Yes")+COUNTIF('Compliance level AA'!D228,"Yes")+COUNTIF('Compliance level AA'!D247,"Yes")+COUNTIF('Compliance level AA'!D266,"Yes")+COUNTIF('Compliance level AA'!D285,"Yes")+COUNTIF('Compliance level AA'!D304,"Yes")+COUNTIF('Compliance level AA'!D323,"Yes")+COUNTIF('Compliance level AA'!D342,"Yes")+COUNTIF('Compliance level AA'!D361,"Yes")+COUNTIF('Compliance level AA'!D380,"Yes")+COUNTIF('Compliance level AA'!D399,"Yes")</f>
        <v>0</v>
      </c>
      <c r="F37" s="36">
        <f>COUNTIF('Compliance level AA'!D19,"*No?")+COUNTIF('Compliance level AA'!D38,"*No?")+COUNTIF('Compliance level AA'!D57,"*No?")+COUNTIF('Compliance level AA'!D76,"*No?")+COUNTIF('Compliance level AA'!D95,"*No?")+COUNTIF('Compliance level AA'!D114,"*No?")+COUNTIF('Compliance level AA'!D133,"*No?")+COUNTIF('Compliance level AA'!D152,"*No?")+COUNTIF('Compliance level AA'!D171,"*No?")+COUNTIF('Compliance level AA'!D190,"*No?")+COUNTIF('Compliance level AA'!D209,"*No?")+COUNTIF('Compliance level AA'!D228,"*No?")+COUNTIF('Compliance level AA'!D247,"*No?")+COUNTIF('Compliance level AA'!D266,"*No?")+COUNTIF('Compliance level AA'!D285,"*No?")+COUNTIF('Compliance level AA'!D304,"*No?")+COUNTIF('Compliance level AA'!D323,"*No?")+COUNTIF('Compliance level AA'!D342,"*No?")+COUNTIF('Compliance level AA'!D361,"*No?")+COUNTIF('Compliance level AA'!D380,"*No?")+COUNTIF('Compliance level AA'!D399,"*No?")</f>
        <v>0</v>
      </c>
      <c r="G37" s="36">
        <f>COUNTIF('Compliance level AA'!D19,"Not?Apply")+COUNTIF('Compliance level AA'!D38,"Not?Apply")+COUNTIF('Compliance level AA'!D57,"Not?Apply")+COUNTIF('Compliance level AA'!D76,"Not?apply")+COUNTIF('Compliance level AA'!D95,"Not?apply")+COUNTIF('Compliance level AA'!D114,"Not?apply")+COUNTIF('Compliance level AA'!D133,"Not?apply")+COUNTIF('Compliance level AA'!D152,"Not?apply")+COUNTIF('Compliance level AA'!D171,"Not?apply")+COUNTIF('Compliance level AA'!D190,"Not?apply")+COUNTIF('Compliance level AA'!D209,"Not?apply")+COUNTIF('Compliance level AA'!D228,"Not?apply")+COUNTIF('Compliance level AA'!D247,"Not?apply")+COUNTIF('Compliance level AA'!D266,"Not?apply")+COUNTIF('Compliance level AA'!D285,"Not?apply")+COUNTIF('Compliance level AA'!D304,"Not?apply")+COUNTIF('Compliance level AA'!D323,"Not?apply")+COUNTIF('Compliance level AA'!D342,"Not?apply")+COUNTIF('Compliance level AA'!D361,"Not?apply")+COUNTIF('Compliance level AA'!D380,"Not?apply")+COUNTIF('Compliance level AA'!D399,"Not?apply")</f>
        <v>0</v>
      </c>
      <c r="H37" s="26">
        <f t="shared" si="13"/>
        <v>0</v>
      </c>
      <c r="I37" s="27" t="str">
        <f t="shared" si="7"/>
        <v/>
      </c>
      <c r="J37" s="27" t="str">
        <f t="shared" si="8"/>
        <v/>
      </c>
      <c r="K37" s="29">
        <f t="shared" si="12"/>
        <v>0</v>
      </c>
      <c r="L37" s="30" t="str">
        <f t="shared" si="9"/>
        <v/>
      </c>
      <c r="M37" s="30" t="str">
        <f t="shared" si="10"/>
        <v/>
      </c>
    </row>
    <row r="38" spans="1:13" x14ac:dyDescent="0.25">
      <c r="A38" s="23" t="str">
        <f>'General Information'!B23</f>
        <v xml:space="preserve"> </v>
      </c>
      <c r="B38" s="35">
        <f>COUNTIF('Compliance level A'!D20,"Yes")+COUNTIF('Compliance level A'!D39,"Yes")+COUNTIF('Compliance level A'!D58,"Yes")+COUNTIF('Compliance level A'!D77,"Yes")+COUNTIF('Compliance level A'!D96,"Yes")+COUNTIF('Compliance level A'!D115,"Yes")+COUNTIF('Compliance level A'!D134,"Yes")+COUNTIF('Compliance level A'!D153,"Yes")+COUNTIF('Compliance level A'!D172,"Yes")+COUNTIF('Compliance level A'!D191,"Yes")+COUNTIF('Compliance level A'!D210,"Yes")+COUNTIF('Compliance level A'!D229,"Yes")+COUNTIF('Compliance level A'!D248,"Yes")+COUNTIF('Compliance level A'!D267,"Yes")+COUNTIF('Compliance level A'!D286,"Yes")+COUNTIF('Compliance level A'!D305,"Yes")+COUNTIF('Compliance level A'!D324,"Yes")+COUNTIF('Compliance level A'!D343,"Yes")+COUNTIF('Compliance level A'!D362,"Yes")+COUNTIF('Compliance level A'!D381,"Yes")+COUNTIF('Compliance level A'!D400,"Yes")+COUNTIF('Compliance level A'!D419,"Yes")+COUNTIF('Compliance level A'!D438,"Yes")+COUNTIF('Compliance level A'!D457,"Yes")+COUNTIF('Compliance level A'!D476,"Yes")+COUNTIF('Compliance level A'!D495,"Yes")+COUNTIF('Compliance level A'!D514,"Yes")+COUNTIF('Compliance level A'!D533,"Yes")+COUNTIF('Compliance level A'!D552,"Yes")</f>
        <v>0</v>
      </c>
      <c r="C38" s="35">
        <f>COUNTIF('Compliance level A'!D20,"*No?")+COUNTIF('Compliance level A'!D39,"*No?")+COUNTIF('Compliance level A'!D58,"*No?")+COUNTIF('Compliance level A'!D77,"*No?")+COUNTIF('Compliance level A'!D96,"*No?")+COUNTIF('Compliance level A'!D115,"*No?")+COUNTIF('Compliance level A'!D134,"*No?")+COUNTIF('Compliance level A'!D153,"*No?")+COUNTIF('Compliance level A'!D172,"*No?")+COUNTIF('Compliance level A'!D191,"*No?")+COUNTIF('Compliance level A'!D210,"*No?")+COUNTIF('Compliance level A'!D229,"*No?")+COUNTIF('Compliance level A'!D248,"*No?")+COUNTIF('Compliance level A'!D267,"*No?")+COUNTIF('Compliance level A'!D286,"*No?")+COUNTIF('Compliance level A'!D305,"*No?")+COUNTIF('Compliance level A'!D324,"*No?")+COUNTIF('Compliance level A'!D343,"*No?")+COUNTIF('Compliance level A'!D362,"*No?")+COUNTIF('Compliance level A'!D381,"*No?")+COUNTIF('Compliance level A'!D400,"*No?")+COUNTIF('Compliance level A'!D419,"*No?")+COUNTIF('Compliance level A'!D438,"*No?")+COUNTIF('Compliance level A'!D457,"*No?")+COUNTIF('Compliance level A'!D476,"*No?")+COUNTIF('Compliance level A'!D495,"*No?")+COUNTIF('Compliance level A'!D514,"*No?")+COUNTIF('Compliance level A'!D533,"*No?")+COUNTIF('Compliance level A'!D552,"*No?")</f>
        <v>0</v>
      </c>
      <c r="D38" s="35">
        <f>COUNTIF('Compliance level A'!D20,"Not?Apply")+COUNTIF('Compliance level A'!D39,"Not?Apply")+COUNTIF('Compliance level A'!D58,"Not?Apply")+COUNTIF('Compliance level A'!D77,"Not?apply")+COUNTIF('Compliance level A'!D96,"Not?apply")+COUNTIF('Compliance level A'!D115,"Not?apply")+COUNTIF('Compliance level A'!D134,"Not?apply")+COUNTIF('Compliance level A'!D153,"Not?apply")+COUNTIF('Compliance level A'!D172,"Not?apply")+COUNTIF('Compliance level A'!D191,"Not?apply")+COUNTIF('Compliance level A'!D210,"Not?apply")+COUNTIF('Compliance level A'!D229,"Not?apply")+COUNTIF('Compliance level A'!D248,"Not?apply")+COUNTIF('Compliance level A'!D267,"Not?apply")+COUNTIF('Compliance level A'!D286,"Not?apply")+COUNTIF('Compliance level A'!D305,"Not?apply")+COUNTIF('Compliance level A'!D324,"Not?apply")+COUNTIF('Compliance level A'!D343,"Not?apply")+COUNTIF('Compliance level A'!D362,"Not?apply")+COUNTIF('Compliance level A'!D381,"Not?apply")+COUNTIF('Compliance level A'!D400,"Not?apply")+COUNTIF('Compliance level A'!D419,"Not?apply")+COUNTIF('Compliance level A'!D438,"Not?apply")+COUNTIF('Compliance level A'!D457,"Not?apply")+COUNTIF('Compliance level A'!D476,"Not?apply")+COUNTIF('Compliance level A'!D495,"Not?apply")+COUNTIF('Compliance level A'!D514,"Not?apply")+COUNTIF('Compliance level A'!D533,"Not?apply")+COUNTIF('Compliance level A'!D552,"Not?apply")</f>
        <v>0</v>
      </c>
      <c r="E38" s="36">
        <f>COUNTIF('Compliance level AA'!D20,"Yes")+COUNTIF('Compliance level AA'!D39,"Yes")+COUNTIF('Compliance level AA'!D58,"Yes")+COUNTIF('Compliance level AA'!D77,"Yes")+COUNTIF('Compliance level AA'!D96,"Yes")+COUNTIF('Compliance level AA'!D115,"Yes")+COUNTIF('Compliance level AA'!D134,"Yes")+COUNTIF('Compliance level AA'!D153,"Yes")+COUNTIF('Compliance level AA'!D172,"Yes")+COUNTIF('Compliance level AA'!D191,"Yes")+COUNTIF('Compliance level AA'!D210,"Yes")+COUNTIF('Compliance level AA'!D229,"Yes")+COUNTIF('Compliance level AA'!D248,"Yes")+COUNTIF('Compliance level AA'!D267,"Yes")+COUNTIF('Compliance level AA'!D286,"Yes")+COUNTIF('Compliance level AA'!D305,"Yes")+COUNTIF('Compliance level AA'!D324,"Yes")+COUNTIF('Compliance level AA'!D343,"Yes")+COUNTIF('Compliance level AA'!D362,"Yes")+COUNTIF('Compliance level AA'!D381,"Yes")+COUNTIF('Compliance level AA'!D400,"Yes")</f>
        <v>0</v>
      </c>
      <c r="F38" s="36">
        <f>COUNTIF('Compliance level AA'!D20,"*No?")+COUNTIF('Compliance level AA'!D39,"*No?")+COUNTIF('Compliance level AA'!D58,"*No?")+COUNTIF('Compliance level AA'!D77,"*No?")+COUNTIF('Compliance level AA'!D96,"*No?")+COUNTIF('Compliance level AA'!D115,"*No?")+COUNTIF('Compliance level AA'!D134,"*No?")+COUNTIF('Compliance level AA'!D153,"*No?")+COUNTIF('Compliance level AA'!D172,"*No?")+COUNTIF('Compliance level AA'!D191,"*No?")+COUNTIF('Compliance level AA'!D210,"*No?")+COUNTIF('Compliance level AA'!D229,"*No?")+COUNTIF('Compliance level AA'!D248,"*No?")+COUNTIF('Compliance level AA'!D267,"*No?")+COUNTIF('Compliance level AA'!D286,"*No?")+COUNTIF('Compliance level AA'!D305,"*No?")+COUNTIF('Compliance level AA'!D324,"*No?")+COUNTIF('Compliance level AA'!D343,"*No?")+COUNTIF('Compliance level AA'!D362,"*No?")+COUNTIF('Compliance level AA'!D381,"*No?")+COUNTIF('Compliance level AA'!D400,"*No?")</f>
        <v>0</v>
      </c>
      <c r="G38" s="36">
        <f>COUNTIF('Compliance level AA'!D20,"Not?Apply")+COUNTIF('Compliance level AA'!D39,"Not?Apply")+COUNTIF('Compliance level AA'!D58,"Not?Apply")+COUNTIF('Compliance level AA'!D77,"Not?apply")+COUNTIF('Compliance level AA'!D96,"Not?apply")+COUNTIF('Compliance level AA'!D115,"Not?apply")+COUNTIF('Compliance level AA'!D134,"Not?apply")+COUNTIF('Compliance level AA'!D153,"Not?apply")+COUNTIF('Compliance level AA'!D172,"Not?apply")+COUNTIF('Compliance level AA'!D191,"Not?apply")+COUNTIF('Compliance level AA'!D210,"Not?apply")+COUNTIF('Compliance level AA'!D229,"Not?apply")+COUNTIF('Compliance level AA'!D248,"Not?apply")+COUNTIF('Compliance level AA'!D267,"Not?apply")+COUNTIF('Compliance level AA'!D286,"Not?apply")+COUNTIF('Compliance level AA'!D305,"Not?apply")+COUNTIF('Compliance level AA'!D324,"Not?apply")+COUNTIF('Compliance level AA'!D343,"Not?apply")+COUNTIF('Compliance level AA'!D362,"Not?apply")+COUNTIF('Compliance level AA'!D381,"Not?apply")+COUNTIF('Compliance level AA'!D400,"Not?apply")</f>
        <v>0</v>
      </c>
      <c r="H38" s="26">
        <f t="shared" si="13"/>
        <v>0</v>
      </c>
      <c r="I38" s="27" t="str">
        <f t="shared" si="7"/>
        <v/>
      </c>
      <c r="J38" s="27" t="str">
        <f t="shared" si="8"/>
        <v/>
      </c>
      <c r="K38" s="29">
        <f t="shared" si="12"/>
        <v>0</v>
      </c>
      <c r="L38" s="30" t="str">
        <f t="shared" si="9"/>
        <v/>
      </c>
      <c r="M38" s="30" t="str">
        <f t="shared" si="10"/>
        <v/>
      </c>
    </row>
    <row r="39" spans="1:13" x14ac:dyDescent="0.25">
      <c r="A39" s="23" t="str">
        <f>'General Information'!B24</f>
        <v xml:space="preserve"> </v>
      </c>
      <c r="B39" s="35">
        <f>COUNTIF('Compliance level A'!D21,"Yes")+COUNTIF('Compliance level A'!D40,"Yes")+COUNTIF('Compliance level A'!D59,"Yes")+COUNTIF('Compliance level A'!D78,"Yes")+COUNTIF('Compliance level A'!D97,"Yes")+COUNTIF('Compliance level A'!D116,"Yes")+COUNTIF('Compliance level A'!D135,"Yes")+COUNTIF('Compliance level A'!D154,"Yes")+COUNTIF('Compliance level A'!D173,"Yes")+COUNTIF('Compliance level A'!D192,"Yes")+COUNTIF('Compliance level A'!D211,"Yes")+COUNTIF('Compliance level A'!D230,"Yes")+COUNTIF('Compliance level A'!D249,"Yes")+COUNTIF('Compliance level A'!D268,"Yes")+COUNTIF('Compliance level A'!D287,"Yes")+COUNTIF('Compliance level A'!D306,"Yes")+COUNTIF('Compliance level A'!D325,"Yes")+COUNTIF('Compliance level A'!D344,"Yes")+COUNTIF('Compliance level A'!D363,"Yes")+COUNTIF('Compliance level A'!D382,"Yes")+COUNTIF('Compliance level A'!D401,"Yes")+COUNTIF('Compliance level A'!D420,"Yes")+COUNTIF('Compliance level A'!D439,"Yes")+COUNTIF('Compliance level A'!D458,"Yes")+COUNTIF('Compliance level A'!D477,"Yes")+COUNTIF('Compliance level A'!D496,"Yes")+COUNTIF('Compliance level A'!D515,"Yes")+COUNTIF('Compliance level A'!D534,"Yes")+COUNTIF('Compliance level A'!D553,"Yes")</f>
        <v>0</v>
      </c>
      <c r="C39" s="35">
        <f>COUNTIF('Compliance level A'!D21,"*No?")+COUNTIF('Compliance level A'!D40,"*No?")+COUNTIF('Compliance level A'!D59,"*No?")+COUNTIF('Compliance level A'!D78,"*No?")+COUNTIF('Compliance level A'!D97,"*No?")+COUNTIF('Compliance level A'!D116,"*No?")+COUNTIF('Compliance level A'!D135,"*No?")+COUNTIF('Compliance level A'!D154,"*No?")+COUNTIF('Compliance level A'!D173,"*No?")+COUNTIF('Compliance level A'!D192,"*No?")+COUNTIF('Compliance level A'!D211,"*No?")+COUNTIF('Compliance level A'!D230,"*No?")+COUNTIF('Compliance level A'!D249,"*No?")+COUNTIF('Compliance level A'!D268,"*No?")+COUNTIF('Compliance level A'!D287,"*No?")+COUNTIF('Compliance level A'!D306,"*No?")+COUNTIF('Compliance level A'!D325,"*No?")+COUNTIF('Compliance level A'!D344,"*No?")+COUNTIF('Compliance level A'!D363,"*No?")+COUNTIF('Compliance level A'!D382,"*No?")+COUNTIF('Compliance level A'!D401,"*No?")+COUNTIF('Compliance level A'!D420,"*No?")+COUNTIF('Compliance level A'!D439,"*No?")+COUNTIF('Compliance level A'!D458,"*No?")+COUNTIF('Compliance level A'!D477,"*No?")+COUNTIF('Compliance level A'!D496,"*No?")+COUNTIF('Compliance level A'!D515,"*No?")+COUNTIF('Compliance level A'!D534,"*No?")+COUNTIF('Compliance level A'!D553,"*No?")</f>
        <v>0</v>
      </c>
      <c r="D39" s="35">
        <f>COUNTIF('Compliance level A'!D21,"Not?Apply")+COUNTIF('Compliance level A'!D40,"Not?Apply")+COUNTIF('Compliance level A'!D59,"Not?Apply")+COUNTIF('Compliance level A'!D78,"Not?apply")+COUNTIF('Compliance level A'!D97,"Not?apply")+COUNTIF('Compliance level A'!D116,"Not?apply")+COUNTIF('Compliance level A'!D135,"Not?apply")+COUNTIF('Compliance level A'!D154,"Not?apply")+COUNTIF('Compliance level A'!D173,"Not?apply")+COUNTIF('Compliance level A'!D192,"Not?apply")+COUNTIF('Compliance level A'!D211,"Not?apply")+COUNTIF('Compliance level A'!D230,"Not?apply")+COUNTIF('Compliance level A'!D249,"Not?apply")+COUNTIF('Compliance level A'!D268,"Not?apply")+COUNTIF('Compliance level A'!D287,"Not?apply")+COUNTIF('Compliance level A'!D306,"Not?apply")+COUNTIF('Compliance level A'!D325,"Not?apply")+COUNTIF('Compliance level A'!D344,"Not?apply")+COUNTIF('Compliance level A'!D363,"Not?apply")+COUNTIF('Compliance level A'!D382,"Not?apply")+COUNTIF('Compliance level A'!D401,"Not?apply")+COUNTIF('Compliance level A'!D420,"Not?apply")+COUNTIF('Compliance level A'!D439,"Not?apply")+COUNTIF('Compliance level A'!D458,"Not?apply")+COUNTIF('Compliance level A'!D477,"Not?apply")+COUNTIF('Compliance level A'!D496,"Not?apply")+COUNTIF('Compliance level A'!D515,"Not?apply")+COUNTIF('Compliance level A'!D534,"Not?apply")+COUNTIF('Compliance level A'!D553,"Not?apply")</f>
        <v>0</v>
      </c>
      <c r="E39" s="36">
        <f>COUNTIF('Compliance level AA'!D21,"Yes")+COUNTIF('Compliance level AA'!D40,"Yes")+COUNTIF('Compliance level AA'!D59,"Yes")+COUNTIF('Compliance level AA'!D78,"Yes")+COUNTIF('Compliance level AA'!D97,"Yes")+COUNTIF('Compliance level AA'!D116,"Yes")+COUNTIF('Compliance level AA'!D135,"Yes")+COUNTIF('Compliance level AA'!D154,"Yes")+COUNTIF('Compliance level AA'!D173,"Yes")+COUNTIF('Compliance level AA'!D192,"Yes")+COUNTIF('Compliance level AA'!D211,"Yes")+COUNTIF('Compliance level AA'!D230,"Yes")+COUNTIF('Compliance level AA'!D249,"Yes")+COUNTIF('Compliance level AA'!D268,"Yes")+COUNTIF('Compliance level AA'!D287,"Yes")+COUNTIF('Compliance level AA'!D306,"Yes")+COUNTIF('Compliance level AA'!D325,"Yes")+COUNTIF('Compliance level AA'!D344,"Yes")+COUNTIF('Compliance level AA'!D363,"Yes")+COUNTIF('Compliance level AA'!D382,"Yes")+COUNTIF('Compliance level AA'!D401,"Yes")</f>
        <v>0</v>
      </c>
      <c r="F39" s="36">
        <f>COUNTIF('Compliance level AA'!D21,"*No?")+COUNTIF('Compliance level AA'!D40,"*No?")+COUNTIF('Compliance level AA'!D59,"*No?")+COUNTIF('Compliance level AA'!D78,"*No?")+COUNTIF('Compliance level AA'!D97,"*No?")+COUNTIF('Compliance level AA'!D116,"*No?")+COUNTIF('Compliance level AA'!D135,"*No?")+COUNTIF('Compliance level AA'!D154,"*No?")+COUNTIF('Compliance level AA'!D173,"*No?")+COUNTIF('Compliance level AA'!D192,"*No?")+COUNTIF('Compliance level AA'!D211,"*No?")+COUNTIF('Compliance level AA'!D230,"*No?")+COUNTIF('Compliance level AA'!D249,"*No?")+COUNTIF('Compliance level AA'!D268,"*No?")+COUNTIF('Compliance level AA'!D287,"*No?")+COUNTIF('Compliance level AA'!D306,"*No?")+COUNTIF('Compliance level AA'!D325,"*No?")+COUNTIF('Compliance level AA'!D344,"*No?")+COUNTIF('Compliance level AA'!D363,"*No?")+COUNTIF('Compliance level AA'!D382,"*No?")+COUNTIF('Compliance level AA'!D401,"*No?")</f>
        <v>0</v>
      </c>
      <c r="G39" s="36">
        <f>COUNTIF('Compliance level AA'!D21,"Not?Apply")+COUNTIF('Compliance level AA'!D40,"Not?Apply")+COUNTIF('Compliance level AA'!D59,"Not?Apply")+COUNTIF('Compliance level AA'!D78,"Not?apply")+COUNTIF('Compliance level AA'!D97,"Not?apply")+COUNTIF('Compliance level AA'!D116,"Not?apply")+COUNTIF('Compliance level AA'!D135,"Not?apply")+COUNTIF('Compliance level AA'!D154,"Not?apply")+COUNTIF('Compliance level AA'!D173,"Not?apply")+COUNTIF('Compliance level AA'!D192,"Not?apply")+COUNTIF('Compliance level AA'!D211,"Not?apply")+COUNTIF('Compliance level AA'!D230,"Not?apply")+COUNTIF('Compliance level AA'!D249,"Not?apply")+COUNTIF('Compliance level AA'!D268,"Not?apply")+COUNTIF('Compliance level AA'!D287,"Not?apply")+COUNTIF('Compliance level AA'!D306,"Not?apply")+COUNTIF('Compliance level AA'!D325,"Not?apply")+COUNTIF('Compliance level AA'!D344,"Not?apply")+COUNTIF('Compliance level AA'!D363,"Not?apply")+COUNTIF('Compliance level AA'!D382,"Not?apply")+COUNTIF('Compliance level AA'!D401,"Not?apply")</f>
        <v>0</v>
      </c>
      <c r="H39" s="26">
        <f t="shared" si="13"/>
        <v>0</v>
      </c>
      <c r="I39" s="27" t="str">
        <f t="shared" si="7"/>
        <v/>
      </c>
      <c r="J39" s="27" t="str">
        <f t="shared" si="8"/>
        <v/>
      </c>
      <c r="K39" s="29">
        <f t="shared" si="12"/>
        <v>0</v>
      </c>
      <c r="L39" s="30" t="str">
        <f t="shared" si="9"/>
        <v/>
      </c>
      <c r="M39" s="30" t="str">
        <f t="shared" si="10"/>
        <v/>
      </c>
    </row>
    <row r="40" spans="1:13" x14ac:dyDescent="0.25">
      <c r="A40" s="23" t="str">
        <f>'General Information'!B25</f>
        <v xml:space="preserve"> </v>
      </c>
      <c r="B40" s="35">
        <f>COUNTIF('Compliance level A'!D22,"Yes")+COUNTIF('Compliance level A'!D41,"Yes")+COUNTIF('Compliance level A'!D60,"Yes")+COUNTIF('Compliance level A'!D79,"Yes")+COUNTIF('Compliance level A'!D98,"Yes")+COUNTIF('Compliance level A'!D117,"Yes")+COUNTIF('Compliance level A'!D136,"Yes")+COUNTIF('Compliance level A'!D155,"Yes")+COUNTIF('Compliance level A'!D174,"Yes")+COUNTIF('Compliance level A'!D193,"Yes")+COUNTIF('Compliance level A'!D212,"Yes")+COUNTIF('Compliance level A'!D231,"Yes")+COUNTIF('Compliance level A'!D250,"Yes")+COUNTIF('Compliance level A'!D269,"Yes")+COUNTIF('Compliance level A'!D288,"Yes")+COUNTIF('Compliance level A'!D307,"Yes")+COUNTIF('Compliance level A'!D326,"Yes")+COUNTIF('Compliance level A'!D345,"Yes")+COUNTIF('Compliance level A'!D364,"Yes")+COUNTIF('Compliance level A'!D383,"Yes")+COUNTIF('Compliance level A'!D402,"Yes")+COUNTIF('Compliance level A'!D421,"Yes")+COUNTIF('Compliance level A'!D440,"Yes")+COUNTIF('Compliance level A'!D459,"Yes")+COUNTIF('Compliance level A'!D478,"Yes")+COUNTIF('Compliance level A'!D497,"Yes")+COUNTIF('Compliance level A'!D516,"Yes")+COUNTIF('Compliance level A'!D535,"Yes")+COUNTIF('Compliance level A'!D554,"Yes")</f>
        <v>0</v>
      </c>
      <c r="C40" s="35">
        <f>COUNTIF('Compliance level A'!D22,"*No?")+COUNTIF('Compliance level A'!D41,"*No?")+COUNTIF('Compliance level A'!D60,"*No?")+COUNTIF('Compliance level A'!D79,"*No?")+COUNTIF('Compliance level A'!D98,"*No?")+COUNTIF('Compliance level A'!D117,"*No?")+COUNTIF('Compliance level A'!D136,"*No?")+COUNTIF('Compliance level A'!D155,"*No?")+COUNTIF('Compliance level A'!D174,"*No?")+COUNTIF('Compliance level A'!D193,"*No?")+COUNTIF('Compliance level A'!D212,"*No?")+COUNTIF('Compliance level A'!D231,"*No?")+COUNTIF('Compliance level A'!D250,"*No?")+COUNTIF('Compliance level A'!D269,"*No?")+COUNTIF('Compliance level A'!D288,"*No?")+COUNTIF('Compliance level A'!D307,"*No?")+COUNTIF('Compliance level A'!D326,"*No?")+COUNTIF('Compliance level A'!D345,"*No?")+COUNTIF('Compliance level A'!D364,"*No?")+COUNTIF('Compliance level A'!D383,"*No?")+COUNTIF('Compliance level A'!D402,"*No?")+COUNTIF('Compliance level A'!D421,"*No?")+COUNTIF('Compliance level A'!D440,"*No?")+COUNTIF('Compliance level A'!D459,"*No?")+COUNTIF('Compliance level A'!D478,"*No?")+COUNTIF('Compliance level A'!D497,"*No?")+COUNTIF('Compliance level A'!D516,"*No?")+COUNTIF('Compliance level A'!D535,"*No?")+COUNTIF('Compliance level A'!D554,"*No?")</f>
        <v>0</v>
      </c>
      <c r="D40" s="35">
        <f>COUNTIF('Compliance level A'!D22,"Not?Apply")+COUNTIF('Compliance level A'!D41,"Not?Apply")+COUNTIF('Compliance level A'!D60,"Not?Apply")+COUNTIF('Compliance level A'!D79,"Not?apply")+COUNTIF('Compliance level A'!D98,"Not?apply")+COUNTIF('Compliance level A'!D117,"Not?apply")+COUNTIF('Compliance level A'!D136,"Not?apply")+COUNTIF('Compliance level A'!D155,"Not?apply")+COUNTIF('Compliance level A'!D174,"Not?apply")+COUNTIF('Compliance level A'!D193,"Not?apply")+COUNTIF('Compliance level A'!D212,"Not?apply")+COUNTIF('Compliance level A'!D231,"Not?apply")+COUNTIF('Compliance level A'!D250,"Not?apply")+COUNTIF('Compliance level A'!D269,"Not?apply")+COUNTIF('Compliance level A'!D288,"Not?apply")+COUNTIF('Compliance level A'!D307,"Not?apply")+COUNTIF('Compliance level A'!D326,"Not?apply")+COUNTIF('Compliance level A'!D345,"Not?apply")+COUNTIF('Compliance level A'!D364,"Not?apply")+COUNTIF('Compliance level A'!D383,"Not?apply")+COUNTIF('Compliance level A'!D402,"Not?apply")+COUNTIF('Compliance level A'!D421,"Not?apply")+COUNTIF('Compliance level A'!D440,"Not?apply")+COUNTIF('Compliance level A'!D459,"Not?apply")+COUNTIF('Compliance level A'!D478,"Not?apply")+COUNTIF('Compliance level A'!D497,"Not?apply")+COUNTIF('Compliance level A'!D516,"Not?apply")+COUNTIF('Compliance level A'!D535,"Not?apply")+COUNTIF('Compliance level A'!D554,"Not?apply")</f>
        <v>0</v>
      </c>
      <c r="E40" s="36">
        <f>COUNTIF('Compliance level AA'!D22,"Yes")+COUNTIF('Compliance level AA'!D41,"Yes")+COUNTIF('Compliance level AA'!D60,"Yes")+COUNTIF('Compliance level AA'!D79,"Yes")+COUNTIF('Compliance level AA'!D98,"Yes")+COUNTIF('Compliance level AA'!D117,"Yes")+COUNTIF('Compliance level AA'!D136,"Yes")+COUNTIF('Compliance level AA'!D155,"Yes")+COUNTIF('Compliance level AA'!D174,"Yes")+COUNTIF('Compliance level AA'!D193,"Yes")+COUNTIF('Compliance level AA'!D212,"Yes")+COUNTIF('Compliance level AA'!D231,"Yes")+COUNTIF('Compliance level AA'!D250,"Yes")+COUNTIF('Compliance level AA'!D269,"Yes")+COUNTIF('Compliance level AA'!D288,"Yes")+COUNTIF('Compliance level AA'!D307,"Yes")+COUNTIF('Compliance level AA'!D326,"Yes")+COUNTIF('Compliance level AA'!D345,"Yes")+COUNTIF('Compliance level AA'!D364,"Yes")+COUNTIF('Compliance level AA'!D383,"Yes")+COUNTIF('Compliance level AA'!D402,"Yes")</f>
        <v>0</v>
      </c>
      <c r="F40" s="36">
        <f>COUNTIF('Compliance level AA'!D22,"*No?")+COUNTIF('Compliance level AA'!D41,"*No?")+COUNTIF('Compliance level AA'!D60,"*No?")+COUNTIF('Compliance level AA'!D79,"*No?")+COUNTIF('Compliance level AA'!D98,"*No?")+COUNTIF('Compliance level AA'!D117,"*No?")+COUNTIF('Compliance level AA'!D136,"*No?")+COUNTIF('Compliance level AA'!D155,"*No?")+COUNTIF('Compliance level AA'!D174,"*No?")+COUNTIF('Compliance level AA'!D193,"*No?")+COUNTIF('Compliance level AA'!D212,"*No?")+COUNTIF('Compliance level AA'!D231,"*No?")+COUNTIF('Compliance level AA'!D250,"*No?")+COUNTIF('Compliance level AA'!D269,"*No?")+COUNTIF('Compliance level AA'!D288,"*No?")+COUNTIF('Compliance level AA'!D307,"*No?")+COUNTIF('Compliance level AA'!D326,"*No?")+COUNTIF('Compliance level AA'!D345,"*No?")+COUNTIF('Compliance level AA'!D364,"*No?")+COUNTIF('Compliance level AA'!D383,"*No?")+COUNTIF('Compliance level AA'!D402,"*No?")</f>
        <v>0</v>
      </c>
      <c r="G40" s="36">
        <f>COUNTIF('Compliance level AA'!D22,"Not?Apply")+COUNTIF('Compliance level AA'!D41,"Not?Apply")+COUNTIF('Compliance level AA'!D60,"Not?Apply")+COUNTIF('Compliance level AA'!D79,"Not?apply")+COUNTIF('Compliance level AA'!D98,"Not?apply")+COUNTIF('Compliance level AA'!D117,"Not?apply")+COUNTIF('Compliance level AA'!D136,"Not?apply")+COUNTIF('Compliance level AA'!D155,"Not?apply")+COUNTIF('Compliance level AA'!D174,"Not?apply")+COUNTIF('Compliance level AA'!D193,"Not?apply")+COUNTIF('Compliance level AA'!D212,"Not?apply")+COUNTIF('Compliance level AA'!D231,"Not?apply")+COUNTIF('Compliance level AA'!D250,"Not?apply")+COUNTIF('Compliance level AA'!D269,"Not?apply")+COUNTIF('Compliance level AA'!D288,"Not?apply")+COUNTIF('Compliance level AA'!D307,"Not?apply")+COUNTIF('Compliance level AA'!D326,"Not?apply")+COUNTIF('Compliance level AA'!D345,"Not?apply")+COUNTIF('Compliance level AA'!D364,"Not?apply")+COUNTIF('Compliance level AA'!D383,"Not?apply")+COUNTIF('Compliance level AA'!D402,"Not?apply")</f>
        <v>0</v>
      </c>
      <c r="H40" s="26">
        <f t="shared" si="13"/>
        <v>0</v>
      </c>
      <c r="I40" s="27" t="str">
        <f t="shared" si="7"/>
        <v/>
      </c>
      <c r="J40" s="27" t="str">
        <f t="shared" si="8"/>
        <v/>
      </c>
      <c r="K40" s="29">
        <f t="shared" si="12"/>
        <v>0</v>
      </c>
      <c r="L40" s="30" t="str">
        <f t="shared" si="9"/>
        <v/>
      </c>
      <c r="M40" s="30" t="str">
        <f t="shared" si="10"/>
        <v/>
      </c>
    </row>
    <row r="41" spans="1:13" x14ac:dyDescent="0.25">
      <c r="H41" s="72" t="s">
        <v>199</v>
      </c>
      <c r="I41" s="72"/>
      <c r="J41" s="38" t="e">
        <f>AVERAGE(I26:I40)</f>
        <v>#DIV/0!</v>
      </c>
      <c r="K41" s="72" t="s">
        <v>200</v>
      </c>
      <c r="L41" s="72"/>
      <c r="M41" s="38">
        <f>AVERAGE(L26:L40)</f>
        <v>0</v>
      </c>
    </row>
    <row r="42" spans="1:13" x14ac:dyDescent="0.25">
      <c r="H42" s="72" t="s">
        <v>201</v>
      </c>
      <c r="I42" s="72"/>
      <c r="J42" s="72"/>
      <c r="K42" s="72"/>
      <c r="L42" s="72"/>
      <c r="M42" s="24">
        <f>(SUM(B26:B40)+SUM(E26:E40))/(SUMIF(H26:H40,"&gt;0")+SUMIF(K26:K40,"&gt;0"))</f>
        <v>0</v>
      </c>
    </row>
    <row r="43" spans="1:13" ht="69.95" customHeight="1" x14ac:dyDescent="0.25">
      <c r="A43" s="9" t="s">
        <v>181</v>
      </c>
      <c r="B43" s="9">
        <f>'Compliance level A'!D25</f>
        <v>0</v>
      </c>
    </row>
    <row r="44" spans="1:13" x14ac:dyDescent="0.25">
      <c r="A44" s="31" t="s">
        <v>16</v>
      </c>
      <c r="B44" s="32" t="s">
        <v>185</v>
      </c>
      <c r="C44" s="33" t="s">
        <v>186</v>
      </c>
      <c r="D44" s="33" t="s">
        <v>187</v>
      </c>
      <c r="E44" s="34" t="s">
        <v>188</v>
      </c>
      <c r="F44" s="34" t="s">
        <v>189</v>
      </c>
      <c r="G44" s="34" t="s">
        <v>190</v>
      </c>
      <c r="H44" s="25" t="s">
        <v>193</v>
      </c>
      <c r="I44" s="25" t="s">
        <v>195</v>
      </c>
      <c r="J44" s="25" t="s">
        <v>196</v>
      </c>
      <c r="K44" s="28" t="s">
        <v>194</v>
      </c>
      <c r="L44" s="28" t="s">
        <v>197</v>
      </c>
      <c r="M44" s="28" t="s">
        <v>198</v>
      </c>
    </row>
    <row r="45" spans="1:13" x14ac:dyDescent="0.25">
      <c r="A45" s="23" t="str">
        <f>'General Information'!B11</f>
        <v>Home</v>
      </c>
      <c r="B45" s="35">
        <f>COUNTIF('Compliance level A'!E8,"Yes")+COUNTIF('Compliance level A'!E27,"Yes")+COUNTIF('Compliance level A'!E46,"Yes")+COUNTIF('Compliance level A'!E65,"Yes")+COUNTIF('Compliance level A'!E84,"Yes")+COUNTIF('Compliance level A'!E103,"Yes")+COUNTIF('Compliance level A'!E122,"Yes")+COUNTIF('Compliance level A'!E141,"Yes")+COUNTIF('Compliance level A'!E160,"Yes")+COUNTIF('Compliance level A'!E179,"Yes")+COUNTIF('Compliance level A'!E198,"Yes")+COUNTIF('Compliance level A'!E217,"Yes")+COUNTIF('Compliance level A'!E236,"Yes")+COUNTIF('Compliance level A'!E255,"Yes")+COUNTIF('Compliance level A'!E274,"Yes")+COUNTIF('Compliance level A'!E293,"Yes")+COUNTIF('Compliance level A'!E312,"Yes")+COUNTIF('Compliance level A'!E331,"Yes")+COUNTIF('Compliance level A'!E350,"Yes")+COUNTIF('Compliance level A'!E369,"Yes")+COUNTIF('Compliance level A'!E388,"Yes")+COUNTIF('Compliance level A'!E407,"Yes")+COUNTIF('Compliance level A'!E426,"Yes")+COUNTIF('Compliance level A'!E445,"Yes")+COUNTIF('Compliance level A'!E464,"Yes")+COUNTIF('Compliance level A'!E483,"Yes")+COUNTIF('Compliance level A'!E502,"Yes")+COUNTIF('Compliance level A'!E521,"Yes")+COUNTIF('Compliance level A'!E540,"Yes")</f>
        <v>0</v>
      </c>
      <c r="C45" s="35">
        <f>COUNTIF('Compliance level A'!E8,"*No?")+COUNTIF('Compliance level A'!E27,"*No?")+COUNTIF('Compliance level A'!E46,"*No?")+COUNTIF('Compliance level A'!E65,"*No?")+COUNTIF('Compliance level A'!E84,"*No?")+COUNTIF('Compliance level A'!E103,"*No?")+COUNTIF('Compliance level A'!E122,"*No?")+COUNTIF('Compliance level A'!E141,"*No?")+COUNTIF('Compliance level A'!E160,"*No?")+COUNTIF('Compliance level A'!E179,"*No?")+COUNTIF('Compliance level A'!E198,"*No?")+COUNTIF('Compliance level A'!E217,"*No?")+COUNTIF('Compliance level A'!E236,"*No?")+COUNTIF('Compliance level A'!E255,"*No?")+COUNTIF('Compliance level A'!E274,"*No?")+COUNTIF('Compliance level A'!E293,"*No?")+COUNTIF('Compliance level A'!E312,"*No?")+COUNTIF('Compliance level A'!E331,"*No?")+COUNTIF('Compliance level A'!E350,"*No?")+COUNTIF('Compliance level A'!E369,"*No?")+COUNTIF('Compliance level A'!E388,"*No?")+COUNTIF('Compliance level A'!E407,"*No?")+COUNTIF('Compliance level A'!E426,"*No?")+COUNTIF('Compliance level A'!E445,"*No?")+COUNTIF('Compliance level A'!E464,"*No?")+COUNTIF('Compliance level A'!E483,"*No?")+COUNTIF('Compliance level A'!E502,"*No?")+COUNTIF('Compliance level A'!E521,"*No?")+COUNTIF('Compliance level A'!E540,"*No?")</f>
        <v>0</v>
      </c>
      <c r="D45" s="35">
        <f>COUNTIF('Compliance level A'!E8,"Not?Apply")+COUNTIF('Compliance level A'!E27,"Not?Apply")+COUNTIF('Compliance level A'!E27,"Not?Apply")+COUNTIF('Compliance level A'!E46,"Not?Apply")+COUNTIF('Compliance level A'!E65,"Not?Apply")+COUNTIF('Compliance level A'!E84,"Not?apply")+COUNTIF('Compliance level A'!E103,"Not?apply")+COUNTIF('Compliance level A'!E122,"Not?apply")+COUNTIF('Compliance level A'!E141,"Not?apply")+COUNTIF('Compliance level A'!E160,"Not?apply")+COUNTIF('Compliance level A'!E179,"Not?apply")+COUNTIF('Compliance level A'!E198,"Not?apply")+COUNTIF('Compliance level A'!E217,"Not?apply")+COUNTIF('Compliance level A'!E236,"Not?apply")+COUNTIF('Compliance level A'!E255,"Not?apply")+COUNTIF('Compliance level A'!E274,"Not?apply")+COUNTIF('Compliance level A'!E293,"Not?apply")+COUNTIF('Compliance level A'!E312,"Not?apply")+COUNTIF('Compliance level A'!E331,"Not?apply")+COUNTIF('Compliance level A'!E350,"Not?apply")+COUNTIF('Compliance level A'!E369,"Not?apply")+COUNTIF('Compliance level A'!E388,"Not?apply")+COUNTIF('Compliance level A'!E407,"Not?apply")+COUNTIF('Compliance level A'!E426,"Not?apply")+COUNTIF('Compliance level A'!E445,"Not?apply")+COUNTIF('Compliance level A'!E464,"Not?apply")+COUNTIF('Compliance level A'!E483,"Not?apply")+COUNTIF('Compliance level A'!E502,"Not?apply")+COUNTIF('Compliance level A'!E521,"Not?apply")+COUNTIF('Compliance level A'!E540,"Not?apply")</f>
        <v>0</v>
      </c>
      <c r="E45" s="36">
        <f>COUNTIF('Compliance level AA'!E8,"Yes")+COUNTIF('Compliance level AA'!E27,"Yes")+COUNTIF('Compliance level AA'!E46,"Yes")+COUNTIF('Compliance level AA'!E65,"Yes")+COUNTIF('Compliance level AA'!E84,"Yes")+COUNTIF('Compliance level AA'!E103,"Yes")+COUNTIF('Compliance level AA'!E122,"Yes")+COUNTIF('Compliance level AA'!E141,"Yes")+COUNTIF('Compliance level AA'!E160,"Yes")+COUNTIF('Compliance level AA'!E179,"Yes")+COUNTIF('Compliance level AA'!E198,"Yes")+COUNTIF('Compliance level AA'!E217,"Yes")+COUNTIF('Compliance level AA'!E236,"Yes")+COUNTIF('Compliance level AA'!E255,"Yes")+COUNTIF('Compliance level AA'!E274,"Yes")+COUNTIF('Compliance level AA'!E293,"Yes")+COUNTIF('Compliance level AA'!E312,"Yes")+COUNTIF('Compliance level AA'!E331,"Yes")+COUNTIF('Compliance level AA'!E350,"Yes")+COUNTIF('Compliance level AA'!E369,"Yes")+COUNTIF('Compliance level AA'!E388,"Yes")+COUNTIF('Compliance level AA'!E407,"Yes")</f>
        <v>0</v>
      </c>
      <c r="F45" s="36">
        <f>COUNTIF('Compliance level AA'!E8,"Yes")+COUNTIF('Compliance level AA'!E27,"Yes")+COUNTIF('Compliance level AA'!E46,"*No?")+COUNTIF('Compliance level AA'!E65,"*No?")+COUNTIF('Compliance level AA'!E84,"*No?")+COUNTIF('Compliance level AA'!E103,"*No?")+COUNTIF('Compliance level AA'!E122,"*No?")+COUNTIF('Compliance level AA'!E141,"*No?")+COUNTIF('Compliance level AA'!E160,"*No?")+COUNTIF('Compliance level AA'!E179,"*No?")+COUNTIF('Compliance level AA'!E198,"*No?")+COUNTIF('Compliance level AA'!E217,"*No?")+COUNTIF('Compliance level AA'!E236,"*No?")+COUNTIF('Compliance level AA'!E255,"*No?")+COUNTIF('Compliance level AA'!E274,"*No?")+COUNTIF('Compliance level AA'!E293,"*No?")+COUNTIF('Compliance level AA'!E312,"*No?")+COUNTIF('Compliance level AA'!E331,"*No?")+COUNTIF('Compliance level AA'!E350,"*No?")+COUNTIF('Compliance level AA'!E369,"*No?")+COUNTIF('Compliance level AA'!E388,"*No?")+COUNTIF('Compliance level AA'!E407,"*No?")</f>
        <v>0</v>
      </c>
      <c r="G45" s="36">
        <f>COUNTIF('Compliance level AA'!E8,"Not?Apply")+COUNTIF('Compliance level AA'!E27,"Not?Apply")+COUNTIF('Compliance level AA'!E46,"Not?Apply")+COUNTIF('Compliance level AA'!E65,"Not?Apply")+COUNTIF('Compliance level AA'!E84,"Not?apply")+COUNTIF('Compliance level AA'!E103,"Not?apply")+COUNTIF('Compliance level AA'!E122,"Not?apply")+COUNTIF('Compliance level AA'!E141,"Not?apply")+COUNTIF('Compliance level AA'!E160,"Not?apply")+COUNTIF('Compliance level AA'!E179,"Not?apply")+COUNTIF('Compliance level AA'!E198,"Not?apply")+COUNTIF('Compliance level AA'!E217,"Not?apply")+COUNTIF('Compliance level AA'!E236,"Not?apply")+COUNTIF('Compliance level AA'!E255,"Not?apply")+COUNTIF('Compliance level AA'!E274,"Not?apply")+COUNTIF('Compliance level AA'!E293,"Not?apply")+COUNTIF('Compliance level AA'!E312,"Not?apply")+COUNTIF('Compliance level AA'!E331,"Not?apply")+COUNTIF('Compliance level AA'!E350,"Not?apply")+COUNTIF('Compliance level AA'!E369,"Not?apply")+COUNTIF('Compliance level AA'!E388,"Not?apply")+COUNTIF('Compliance level AA'!E407,"Not?apply")</f>
        <v>0</v>
      </c>
      <c r="H45" s="26">
        <f>30-D45</f>
        <v>30</v>
      </c>
      <c r="I45" s="27">
        <f>IF(H45&gt;0,(B45/H45),"")</f>
        <v>0</v>
      </c>
      <c r="J45" s="27">
        <f>IF(H45&gt;0,C45/H45,"")</f>
        <v>0</v>
      </c>
      <c r="K45" s="29">
        <f>20-G45</f>
        <v>20</v>
      </c>
      <c r="L45" s="30">
        <f>E45/K45</f>
        <v>0</v>
      </c>
      <c r="M45" s="30">
        <f>F45/K45</f>
        <v>0</v>
      </c>
    </row>
    <row r="46" spans="1:13" x14ac:dyDescent="0.25">
      <c r="A46" s="23" t="str">
        <f>'General Information'!B12</f>
        <v>Menu</v>
      </c>
      <c r="B46" s="35">
        <f>COUNTIF('Compliance level A'!E9,"Yes")+COUNTIF('Compliance level A'!E28,"Yes")+COUNTIF('Compliance level A'!E47,"Yes")+COUNTIF('Compliance level A'!E66,"Yes")+COUNTIF('Compliance level A'!E85,"Yes")+COUNTIF('Compliance level A'!E104,"Yes")+COUNTIF('Compliance level A'!E123,"Yes")+COUNTIF('Compliance level A'!E142,"Yes")+COUNTIF('Compliance level A'!E161,"Yes")+COUNTIF('Compliance level A'!E180,"Yes")+COUNTIF('Compliance level A'!E199,"Yes")+COUNTIF('Compliance level A'!E218,"Yes")+COUNTIF('Compliance level A'!E237,"Yes")+COUNTIF('Compliance level A'!E256,"Yes")+COUNTIF('Compliance level A'!E275,"Yes")+COUNTIF('Compliance level A'!E294,"Yes")+COUNTIF('Compliance level A'!E313,"Yes")+COUNTIF('Compliance level A'!E332,"Yes")+COUNTIF('Compliance level A'!E351,"Yes")+COUNTIF('Compliance level A'!E370,"Yes")+COUNTIF('Compliance level A'!E389,"Yes")+COUNTIF('Compliance level A'!E408,"Yes")+COUNTIF('Compliance level A'!E427,"Yes")+COUNTIF('Compliance level A'!E446,"Yes")+COUNTIF('Compliance level A'!E465,"Yes")+COUNTIF('Compliance level A'!E484,"Yes")+COUNTIF('Compliance level A'!E503,"Yes")+COUNTIF('Compliance level A'!E522,"Yes")+COUNTIF('Compliance level A'!E541,"Yes")</f>
        <v>0</v>
      </c>
      <c r="C46" s="35">
        <f>COUNTIF('Compliance level A'!E9,"*No?")+COUNTIF('Compliance level A'!E28,"*No?")+COUNTIF('Compliance level A'!E47,"*No?")+COUNTIF('Compliance level A'!E66,"*No?")+COUNTIF('Compliance level A'!E85,"*No?")+COUNTIF('Compliance level A'!E104,"*No?")+COUNTIF('Compliance level A'!E123,"*No?")+COUNTIF('Compliance level A'!E142,"*No?")+COUNTIF('Compliance level A'!E161,"*No?")+COUNTIF('Compliance level A'!E180,"*No?")+COUNTIF('Compliance level A'!E199,"*No?")+COUNTIF('Compliance level A'!E218,"*No?")+COUNTIF('Compliance level A'!E237,"*No?")+COUNTIF('Compliance level A'!E256,"*No?")+COUNTIF('Compliance level A'!E275,"*No?")+COUNTIF('Compliance level A'!E294,"*No?")+COUNTIF('Compliance level A'!E313,"*No?")+COUNTIF('Compliance level A'!E332,"*No?")+COUNTIF('Compliance level A'!E351,"*No?")+COUNTIF('Compliance level A'!E370,"*No?")+COUNTIF('Compliance level A'!E389,"*No?")+COUNTIF('Compliance level A'!E408,"*No?")+COUNTIF('Compliance level A'!E427,"*No?")+COUNTIF('Compliance level A'!E446,"*No?")+COUNTIF('Compliance level A'!E465,"*No?")+COUNTIF('Compliance level A'!E484,"*No?")+COUNTIF('Compliance level A'!E503,"*No?")+COUNTIF('Compliance level A'!E522,"*No?")+COUNTIF('Compliance level A'!E541,"*No?")</f>
        <v>0</v>
      </c>
      <c r="D46" s="35">
        <f>COUNTIF('Compliance level A'!E9,"Not?Apply")+COUNTIF('Compliance level A'!E28,"Not?Apply")+COUNTIF('Compliance level A'!E28,"Not?Apply")+COUNTIF('Compliance level A'!E47,"Not?Apply")+COUNTIF('Compliance level A'!E66,"Not?Apply")+COUNTIF('Compliance level A'!E85,"Not?apply")+COUNTIF('Compliance level A'!E104,"Not?apply")+COUNTIF('Compliance level A'!E123,"Not?apply")+COUNTIF('Compliance level A'!E142,"Not?apply")+COUNTIF('Compliance level A'!E161,"Not?apply")+COUNTIF('Compliance level A'!E180,"Not?apply")+COUNTIF('Compliance level A'!E199,"Not?apply")+COUNTIF('Compliance level A'!E218,"Not?apply")+COUNTIF('Compliance level A'!E237,"Not?apply")+COUNTIF('Compliance level A'!E256,"Not?apply")+COUNTIF('Compliance level A'!E275,"Not?apply")+COUNTIF('Compliance level A'!E294,"Not?apply")+COUNTIF('Compliance level A'!E313,"Not?apply")+COUNTIF('Compliance level A'!E332,"Not?apply")+COUNTIF('Compliance level A'!E351,"Not?apply")+COUNTIF('Compliance level A'!E370,"Not?apply")+COUNTIF('Compliance level A'!E389,"Not?apply")+COUNTIF('Compliance level A'!E408,"Not?apply")+COUNTIF('Compliance level A'!E427,"Not?apply")+COUNTIF('Compliance level A'!E446,"Not?apply")+COUNTIF('Compliance level A'!E465,"Not?apply")+COUNTIF('Compliance level A'!E484,"Not?apply")+COUNTIF('Compliance level A'!E503,"Not?apply")+COUNTIF('Compliance level A'!E522,"Not?apply")+COUNTIF('Compliance level A'!E541,"Not?apply")</f>
        <v>0</v>
      </c>
      <c r="E46" s="36">
        <f>COUNTIF('Compliance level AA'!E9,"Yes")+COUNTIF('Compliance level AA'!E28,"Yes")+COUNTIF('Compliance level AA'!E47,"Yes")+COUNTIF('Compliance level AA'!E66,"Yes")+COUNTIF('Compliance level AA'!E85,"Yes")+COUNTIF('Compliance level AA'!E104,"Yes")+COUNTIF('Compliance level AA'!E123,"Yes")+COUNTIF('Compliance level AA'!E142,"Yes")+COUNTIF('Compliance level AA'!E161,"Yes")+COUNTIF('Compliance level AA'!E180,"Yes")+COUNTIF('Compliance level AA'!E199,"Yes")+COUNTIF('Compliance level AA'!E218,"Yes")+COUNTIF('Compliance level AA'!E237,"Yes")+COUNTIF('Compliance level AA'!E256,"Yes")+COUNTIF('Compliance level AA'!E275,"Yes")+COUNTIF('Compliance level AA'!E294,"Yes")+COUNTIF('Compliance level AA'!E313,"Yes")+COUNTIF('Compliance level AA'!E332,"Yes")+COUNTIF('Compliance level AA'!E351,"Yes")+COUNTIF('Compliance level AA'!E370,"Yes")+COUNTIF('Compliance level AA'!E389,"Yes")+COUNTIF('Compliance level AA'!E408,"Yes")</f>
        <v>0</v>
      </c>
      <c r="F46" s="36">
        <f>COUNTIF('Compliance level AA'!E9,"Yes")+COUNTIF('Compliance level AA'!E28,"Yes")+COUNTIF('Compliance level AA'!E47,"*No?")+COUNTIF('Compliance level AA'!E66,"*No?")+COUNTIF('Compliance level AA'!E85,"*No?")+COUNTIF('Compliance level AA'!E104,"*No?")+COUNTIF('Compliance level AA'!E123,"*No?")+COUNTIF('Compliance level AA'!E142,"*No?")+COUNTIF('Compliance level AA'!E161,"*No?")+COUNTIF('Compliance level AA'!E180,"*No?")+COUNTIF('Compliance level AA'!E199,"*No?")+COUNTIF('Compliance level AA'!E218,"*No?")+COUNTIF('Compliance level AA'!E237,"*No?")+COUNTIF('Compliance level AA'!E256,"*No?")+COUNTIF('Compliance level AA'!E275,"*No?")+COUNTIF('Compliance level AA'!E294,"*No?")+COUNTIF('Compliance level AA'!E313,"*No?")+COUNTIF('Compliance level AA'!E332,"*No?")+COUNTIF('Compliance level AA'!E351,"*No?")+COUNTIF('Compliance level AA'!E370,"*No?")+COUNTIF('Compliance level AA'!E389,"*No?")+COUNTIF('Compliance level AA'!E408,"*No?")</f>
        <v>0</v>
      </c>
      <c r="G46" s="36">
        <f>COUNTIF('Compliance level AA'!E9,"Not?Apply")+COUNTIF('Compliance level AA'!E28,"Not?Apply")+COUNTIF('Compliance level AA'!E47,"Not?Apply")+COUNTIF('Compliance level AA'!E66,"Not?Apply")+COUNTIF('Compliance level AA'!E85,"Not?apply")+COUNTIF('Compliance level AA'!E104,"Not?apply")+COUNTIF('Compliance level AA'!E123,"Not?apply")+COUNTIF('Compliance level AA'!E142,"Not?apply")+COUNTIF('Compliance level AA'!E161,"Not?apply")+COUNTIF('Compliance level AA'!E180,"Not?apply")+COUNTIF('Compliance level AA'!E199,"Not?apply")+COUNTIF('Compliance level AA'!E218,"Not?apply")+COUNTIF('Compliance level AA'!E237,"Not?apply")+COUNTIF('Compliance level AA'!E256,"Not?apply")+COUNTIF('Compliance level AA'!E275,"Not?apply")+COUNTIF('Compliance level AA'!E294,"Not?apply")+COUNTIF('Compliance level AA'!E313,"Not?apply")+COUNTIF('Compliance level AA'!E332,"Not?apply")+COUNTIF('Compliance level AA'!E351,"Not?apply")+COUNTIF('Compliance level AA'!E370,"Not?apply")+COUNTIF('Compliance level AA'!E389,"Not?apply")+COUNTIF('Compliance level AA'!E408,"Not?apply")</f>
        <v>0</v>
      </c>
      <c r="H46" s="26">
        <f>IF(D46+C46+B46&gt;0,(30-D46),0)</f>
        <v>0</v>
      </c>
      <c r="I46" s="27" t="str">
        <f t="shared" ref="I46:I59" si="14">IF(H46&gt;0,(B46/H46),"")</f>
        <v/>
      </c>
      <c r="J46" s="27" t="str">
        <f t="shared" ref="J46:J59" si="15">IF(H46&gt;0,C46/H46,"")</f>
        <v/>
      </c>
      <c r="K46" s="29">
        <f>IF(G46+F46+E46&gt;0,(20-G46),0)</f>
        <v>0</v>
      </c>
      <c r="L46" s="30" t="str">
        <f t="shared" ref="L46:L59" si="16">IF(K46&gt;0,(E46/K46),"")</f>
        <v/>
      </c>
      <c r="M46" s="30" t="str">
        <f t="shared" ref="M46:M59" si="17">IF(K46&gt;0,F46/K46,"")</f>
        <v/>
      </c>
    </row>
    <row r="47" spans="1:13" x14ac:dyDescent="0.25">
      <c r="A47" s="23" t="str">
        <f>'General Information'!B13</f>
        <v>Menu</v>
      </c>
      <c r="B47" s="35">
        <f>COUNTIF('Compliance level A'!E10,"Yes")+COUNTIF('Compliance level A'!E29,"Yes")+COUNTIF('Compliance level A'!E48,"Yes")+COUNTIF('Compliance level A'!E67,"Yes")+COUNTIF('Compliance level A'!E86,"Yes")+COUNTIF('Compliance level A'!E105,"Yes")+COUNTIF('Compliance level A'!E124,"Yes")+COUNTIF('Compliance level A'!E143,"Yes")+COUNTIF('Compliance level A'!E162,"Yes")+COUNTIF('Compliance level A'!E181,"Yes")+COUNTIF('Compliance level A'!E200,"Yes")+COUNTIF('Compliance level A'!E219,"Yes")+COUNTIF('Compliance level A'!E238,"Yes")+COUNTIF('Compliance level A'!E257,"Yes")+COUNTIF('Compliance level A'!E276,"Yes")+COUNTIF('Compliance level A'!E295,"Yes")+COUNTIF('Compliance level A'!E314,"Yes")+COUNTIF('Compliance level A'!E333,"Yes")+COUNTIF('Compliance level A'!E352,"Yes")+COUNTIF('Compliance level A'!E371,"Yes")+COUNTIF('Compliance level A'!E390,"Yes")+COUNTIF('Compliance level A'!E409,"Yes")+COUNTIF('Compliance level A'!E428,"Yes")+COUNTIF('Compliance level A'!E447,"Yes")+COUNTIF('Compliance level A'!E466,"Yes")+COUNTIF('Compliance level A'!E485,"Yes")+COUNTIF('Compliance level A'!E504,"Yes")+COUNTIF('Compliance level A'!E523,"Yes")+COUNTIF('Compliance level A'!E542,"Yes")</f>
        <v>0</v>
      </c>
      <c r="C47" s="35">
        <f>COUNTIF('Compliance level A'!E10,"*No?")+COUNTIF('Compliance level A'!E29,"*No?")+COUNTIF('Compliance level A'!E48,"*No?")+COUNTIF('Compliance level A'!E67,"*No?")+COUNTIF('Compliance level A'!E86,"*No?")+COUNTIF('Compliance level A'!E105,"*No?")+COUNTIF('Compliance level A'!E124,"*No?")+COUNTIF('Compliance level A'!E143,"*No?")+COUNTIF('Compliance level A'!E162,"*No?")+COUNTIF('Compliance level A'!E181,"*No?")+COUNTIF('Compliance level A'!E200,"*No?")+COUNTIF('Compliance level A'!E219,"*No?")+COUNTIF('Compliance level A'!E238,"*No?")+COUNTIF('Compliance level A'!E257,"*No?")+COUNTIF('Compliance level A'!E276,"*No?")+COUNTIF('Compliance level A'!E295,"*No?")+COUNTIF('Compliance level A'!E314,"*No?")+COUNTIF('Compliance level A'!E333,"*No?")+COUNTIF('Compliance level A'!E352,"*No?")+COUNTIF('Compliance level A'!E371,"*No?")+COUNTIF('Compliance level A'!E390,"*No?")+COUNTIF('Compliance level A'!E409,"*No?")+COUNTIF('Compliance level A'!E428,"*No?")+COUNTIF('Compliance level A'!E447,"*No?")+COUNTIF('Compliance level A'!E466,"*No?")+COUNTIF('Compliance level A'!E485,"*No?")+COUNTIF('Compliance level A'!E504,"*No?")+COUNTIF('Compliance level A'!E523,"*No?")+COUNTIF('Compliance level A'!E542,"*No?")</f>
        <v>0</v>
      </c>
      <c r="D47" s="35">
        <f>COUNTIF('Compliance level A'!E10,"Not?Apply")+COUNTIF('Compliance level A'!E29,"Not?Apply")+COUNTIF('Compliance level A'!E29,"Not?Apply")+COUNTIF('Compliance level A'!E48,"Not?Apply")+COUNTIF('Compliance level A'!E67,"Not?Apply")+COUNTIF('Compliance level A'!E86,"Not?apply")+COUNTIF('Compliance level A'!E105,"Not?apply")+COUNTIF('Compliance level A'!E124,"Not?apply")+COUNTIF('Compliance level A'!E143,"Not?apply")+COUNTIF('Compliance level A'!E162,"Not?apply")+COUNTIF('Compliance level A'!E181,"Not?apply")+COUNTIF('Compliance level A'!E200,"Not?apply")+COUNTIF('Compliance level A'!E219,"Not?apply")+COUNTIF('Compliance level A'!E238,"Not?apply")+COUNTIF('Compliance level A'!E257,"Not?apply")+COUNTIF('Compliance level A'!E276,"Not?apply")+COUNTIF('Compliance level A'!E295,"Not?apply")+COUNTIF('Compliance level A'!E314,"Not?apply")+COUNTIF('Compliance level A'!E333,"Not?apply")+COUNTIF('Compliance level A'!E352,"Not?apply")+COUNTIF('Compliance level A'!E371,"Not?apply")+COUNTIF('Compliance level A'!E390,"Not?apply")+COUNTIF('Compliance level A'!E409,"Not?apply")+COUNTIF('Compliance level A'!E428,"Not?apply")+COUNTIF('Compliance level A'!E447,"Not?apply")+COUNTIF('Compliance level A'!E466,"Not?apply")+COUNTIF('Compliance level A'!E485,"Not?apply")+COUNTIF('Compliance level A'!E504,"Not?apply")+COUNTIF('Compliance level A'!E523,"Not?apply")+COUNTIF('Compliance level A'!E542,"Not?apply")</f>
        <v>0</v>
      </c>
      <c r="E47" s="36">
        <f>COUNTIF('Compliance level AA'!E10,"Yes")+COUNTIF('Compliance level AA'!E29,"Yes")+COUNTIF('Compliance level AA'!E48,"Yes")+COUNTIF('Compliance level AA'!E67,"Yes")+COUNTIF('Compliance level AA'!E86,"Yes")+COUNTIF('Compliance level AA'!E105,"Yes")+COUNTIF('Compliance level AA'!E124,"Yes")+COUNTIF('Compliance level AA'!E143,"Yes")+COUNTIF('Compliance level AA'!E162,"Yes")+COUNTIF('Compliance level AA'!E181,"Yes")+COUNTIF('Compliance level AA'!E200,"Yes")+COUNTIF('Compliance level AA'!E219,"Yes")+COUNTIF('Compliance level AA'!E238,"Yes")+COUNTIF('Compliance level AA'!E257,"Yes")+COUNTIF('Compliance level AA'!E276,"Yes")+COUNTIF('Compliance level AA'!E295,"Yes")+COUNTIF('Compliance level AA'!E314,"Yes")+COUNTIF('Compliance level AA'!E333,"Yes")+COUNTIF('Compliance level AA'!E352,"Yes")+COUNTIF('Compliance level AA'!E371,"Yes")+COUNTIF('Compliance level AA'!E390,"Yes")+COUNTIF('Compliance level AA'!E409,"Yes")</f>
        <v>0</v>
      </c>
      <c r="F47" s="36">
        <f>COUNTIF('Compliance level AA'!E10,"Yes")+COUNTIF('Compliance level AA'!E29,"Yes")+COUNTIF('Compliance level AA'!E48,"*No?")+COUNTIF('Compliance level AA'!E67,"*No?")+COUNTIF('Compliance level AA'!E86,"*No?")+COUNTIF('Compliance level AA'!E105,"*No?")+COUNTIF('Compliance level AA'!E124,"*No?")+COUNTIF('Compliance level AA'!E143,"*No?")+COUNTIF('Compliance level AA'!E162,"*No?")+COUNTIF('Compliance level AA'!E181,"*No?")+COUNTIF('Compliance level AA'!E200,"*No?")+COUNTIF('Compliance level AA'!E219,"*No?")+COUNTIF('Compliance level AA'!E238,"*No?")+COUNTIF('Compliance level AA'!E257,"*No?")+COUNTIF('Compliance level AA'!E276,"*No?")+COUNTIF('Compliance level AA'!E295,"*No?")+COUNTIF('Compliance level AA'!E314,"*No?")+COUNTIF('Compliance level AA'!E333,"*No?")+COUNTIF('Compliance level AA'!E352,"*No?")+COUNTIF('Compliance level AA'!E371,"*No?")+COUNTIF('Compliance level AA'!E390,"*No?")+COUNTIF('Compliance level AA'!E409,"*No?")</f>
        <v>0</v>
      </c>
      <c r="G47" s="36">
        <f>COUNTIF('Compliance level AA'!E10,"Not?Apply")+COUNTIF('Compliance level AA'!E29,"Not?Apply")+COUNTIF('Compliance level AA'!E48,"Not?Apply")+COUNTIF('Compliance level AA'!E67,"Not?Apply")+COUNTIF('Compliance level AA'!E86,"Not?apply")+COUNTIF('Compliance level AA'!E105,"Not?apply")+COUNTIF('Compliance level AA'!E124,"Not?apply")+COUNTIF('Compliance level AA'!E143,"Not?apply")+COUNTIF('Compliance level AA'!E162,"Not?apply")+COUNTIF('Compliance level AA'!E181,"Not?apply")+COUNTIF('Compliance level AA'!E200,"Not?apply")+COUNTIF('Compliance level AA'!E219,"Not?apply")+COUNTIF('Compliance level AA'!E238,"Not?apply")+COUNTIF('Compliance level AA'!E257,"Not?apply")+COUNTIF('Compliance level AA'!E276,"Not?apply")+COUNTIF('Compliance level AA'!E295,"Not?apply")+COUNTIF('Compliance level AA'!E314,"Not?apply")+COUNTIF('Compliance level AA'!E333,"Not?apply")+COUNTIF('Compliance level AA'!E352,"Not?apply")+COUNTIF('Compliance level AA'!E371,"Not?apply")+COUNTIF('Compliance level AA'!E390,"Not?apply")+COUNTIF('Compliance level AA'!E409,"Not?apply")</f>
        <v>0</v>
      </c>
      <c r="H47" s="26">
        <f t="shared" ref="H47:H53" si="18">IF(D47+C47+B47&gt;0,(30-D47),0)</f>
        <v>0</v>
      </c>
      <c r="I47" s="27" t="str">
        <f t="shared" si="14"/>
        <v/>
      </c>
      <c r="J47" s="27" t="str">
        <f t="shared" si="15"/>
        <v/>
      </c>
      <c r="K47" s="29">
        <f t="shared" ref="K47:K59" si="19">IF(G47+F47+E47&gt;0,(20-G47),0)</f>
        <v>0</v>
      </c>
      <c r="L47" s="30" t="str">
        <f t="shared" si="16"/>
        <v/>
      </c>
      <c r="M47" s="30" t="str">
        <f t="shared" si="17"/>
        <v/>
      </c>
    </row>
    <row r="48" spans="1:13" x14ac:dyDescent="0.25">
      <c r="A48" s="23" t="str">
        <f>'General Information'!B14</f>
        <v xml:space="preserve"> </v>
      </c>
      <c r="B48" s="35">
        <f>COUNTIF('Compliance level A'!E11,"Yes")+COUNTIF('Compliance level A'!E30,"Yes")+COUNTIF('Compliance level A'!E49,"Yes")+COUNTIF('Compliance level A'!E68,"Yes")+COUNTIF('Compliance level A'!E87,"Yes")+COUNTIF('Compliance level A'!E106,"Yes")+COUNTIF('Compliance level A'!E125,"Yes")+COUNTIF('Compliance level A'!E144,"Yes")+COUNTIF('Compliance level A'!E163,"Yes")+COUNTIF('Compliance level A'!E182,"Yes")+COUNTIF('Compliance level A'!E201,"Yes")+COUNTIF('Compliance level A'!E220,"Yes")+COUNTIF('Compliance level A'!E239,"Yes")+COUNTIF('Compliance level A'!E258,"Yes")+COUNTIF('Compliance level A'!E277,"Yes")+COUNTIF('Compliance level A'!E296,"Yes")+COUNTIF('Compliance level A'!E315,"Yes")+COUNTIF('Compliance level A'!E334,"Yes")+COUNTIF('Compliance level A'!E353,"Yes")+COUNTIF('Compliance level A'!E372,"Yes")+COUNTIF('Compliance level A'!E391,"Yes")+COUNTIF('Compliance level A'!E410,"Yes")+COUNTIF('Compliance level A'!E429,"Yes")+COUNTIF('Compliance level A'!E448,"Yes")+COUNTIF('Compliance level A'!E467,"Yes")+COUNTIF('Compliance level A'!E486,"Yes")+COUNTIF('Compliance level A'!E505,"Yes")+COUNTIF('Compliance level A'!E524,"Yes")+COUNTIF('Compliance level A'!E543,"Yes")</f>
        <v>0</v>
      </c>
      <c r="C48" s="35">
        <f>COUNTIF('Compliance level A'!E11,"*No?")+COUNTIF('Compliance level A'!E30,"*No?")+COUNTIF('Compliance level A'!E49,"*No?")+COUNTIF('Compliance level A'!E68,"*No?")+COUNTIF('Compliance level A'!E87,"*No?")+COUNTIF('Compliance level A'!E106,"*No?")+COUNTIF('Compliance level A'!E125,"*No?")+COUNTIF('Compliance level A'!E144,"*No?")+COUNTIF('Compliance level A'!E163,"*No?")+COUNTIF('Compliance level A'!E182,"*No?")+COUNTIF('Compliance level A'!E201,"*No?")+COUNTIF('Compliance level A'!E220,"*No?")+COUNTIF('Compliance level A'!E239,"*No?")+COUNTIF('Compliance level A'!E258,"*No?")+COUNTIF('Compliance level A'!E277,"*No?")+COUNTIF('Compliance level A'!E296,"*No?")+COUNTIF('Compliance level A'!E315,"*No?")+COUNTIF('Compliance level A'!E334,"*No?")+COUNTIF('Compliance level A'!E353,"*No?")+COUNTIF('Compliance level A'!E372,"*No?")+COUNTIF('Compliance level A'!E391,"*No?")+COUNTIF('Compliance level A'!E410,"*No?")+COUNTIF('Compliance level A'!E429,"*No?")+COUNTIF('Compliance level A'!E448,"*No?")+COUNTIF('Compliance level A'!E467,"*No?")+COUNTIF('Compliance level A'!E486,"*No?")+COUNTIF('Compliance level A'!E505,"*No?")+COUNTIF('Compliance level A'!E524,"*No?")+COUNTIF('Compliance level A'!E543,"*No?")</f>
        <v>0</v>
      </c>
      <c r="D48" s="35">
        <f>COUNTIF('Compliance level A'!E11,"Not?Apply")+COUNTIF('Compliance level A'!E30,"Not?Apply")+COUNTIF('Compliance level A'!E30,"Not?Apply")+COUNTIF('Compliance level A'!E49,"Not?Apply")+COUNTIF('Compliance level A'!E68,"Not?Apply")+COUNTIF('Compliance level A'!E87,"Not?apply")+COUNTIF('Compliance level A'!E106,"Not?apply")+COUNTIF('Compliance level A'!E125,"Not?apply")+COUNTIF('Compliance level A'!E144,"Not?apply")+COUNTIF('Compliance level A'!E163,"Not?apply")+COUNTIF('Compliance level A'!E182,"Not?apply")+COUNTIF('Compliance level A'!E201,"Not?apply")+COUNTIF('Compliance level A'!E220,"Not?apply")+COUNTIF('Compliance level A'!E239,"Not?apply")+COUNTIF('Compliance level A'!E258,"Not?apply")+COUNTIF('Compliance level A'!E277,"Not?apply")+COUNTIF('Compliance level A'!E296,"Not?apply")+COUNTIF('Compliance level A'!E315,"Not?apply")+COUNTIF('Compliance level A'!E334,"Not?apply")+COUNTIF('Compliance level A'!E353,"Not?apply")+COUNTIF('Compliance level A'!E372,"Not?apply")+COUNTIF('Compliance level A'!E391,"Not?apply")+COUNTIF('Compliance level A'!E410,"Not?apply")+COUNTIF('Compliance level A'!E429,"Not?apply")+COUNTIF('Compliance level A'!E448,"Not?apply")+COUNTIF('Compliance level A'!E467,"Not?apply")+COUNTIF('Compliance level A'!E486,"Not?apply")+COUNTIF('Compliance level A'!E505,"Not?apply")+COUNTIF('Compliance level A'!E524,"Not?apply")+COUNTIF('Compliance level A'!E543,"Not?apply")</f>
        <v>0</v>
      </c>
      <c r="E48" s="36">
        <f>COUNTIF('Compliance level AA'!E11,"Yes")+COUNTIF('Compliance level AA'!E30,"Yes")+COUNTIF('Compliance level AA'!E49,"Yes")+COUNTIF('Compliance level AA'!E68,"Yes")+COUNTIF('Compliance level AA'!E87,"Yes")+COUNTIF('Compliance level AA'!E106,"Yes")+COUNTIF('Compliance level AA'!E125,"Yes")+COUNTIF('Compliance level AA'!E144,"Yes")+COUNTIF('Compliance level AA'!E163,"Yes")+COUNTIF('Compliance level AA'!E182,"Yes")+COUNTIF('Compliance level AA'!E201,"Yes")+COUNTIF('Compliance level AA'!E220,"Yes")+COUNTIF('Compliance level AA'!E239,"Yes")+COUNTIF('Compliance level AA'!E258,"Yes")+COUNTIF('Compliance level AA'!E277,"Yes")+COUNTIF('Compliance level AA'!E296,"Yes")+COUNTIF('Compliance level AA'!E315,"Yes")+COUNTIF('Compliance level AA'!E334,"Yes")+COUNTIF('Compliance level AA'!E353,"Yes")+COUNTIF('Compliance level AA'!E372,"Yes")+COUNTIF('Compliance level AA'!E391,"Yes")+COUNTIF('Compliance level AA'!E410,"Yes")</f>
        <v>0</v>
      </c>
      <c r="F48" s="36">
        <f>COUNTIF('Compliance level AA'!E11,"Yes")+COUNTIF('Compliance level AA'!E30,"Yes")+COUNTIF('Compliance level AA'!E49,"*No?")+COUNTIF('Compliance level AA'!E68,"*No?")+COUNTIF('Compliance level AA'!E87,"*No?")+COUNTIF('Compliance level AA'!E106,"*No?")+COUNTIF('Compliance level AA'!E125,"*No?")+COUNTIF('Compliance level AA'!E144,"*No?")+COUNTIF('Compliance level AA'!E163,"*No?")+COUNTIF('Compliance level AA'!E182,"*No?")+COUNTIF('Compliance level AA'!E201,"*No?")+COUNTIF('Compliance level AA'!E220,"*No?")+COUNTIF('Compliance level AA'!E239,"*No?")+COUNTIF('Compliance level AA'!E258,"*No?")+COUNTIF('Compliance level AA'!E277,"*No?")+COUNTIF('Compliance level AA'!E296,"*No?")+COUNTIF('Compliance level AA'!E315,"*No?")+COUNTIF('Compliance level AA'!E334,"*No?")+COUNTIF('Compliance level AA'!E353,"*No?")+COUNTIF('Compliance level AA'!E372,"*No?")+COUNTIF('Compliance level AA'!E391,"*No?")+COUNTIF('Compliance level AA'!E410,"*No?")</f>
        <v>0</v>
      </c>
      <c r="G48" s="36">
        <f>COUNTIF('Compliance level AA'!E11,"Not?Apply")+COUNTIF('Compliance level AA'!E30,"Not?Apply")+COUNTIF('Compliance level AA'!E49,"Not?Apply")+COUNTIF('Compliance level AA'!E68,"Not?Apply")+COUNTIF('Compliance level AA'!E87,"Not?apply")+COUNTIF('Compliance level AA'!E106,"Not?apply")+COUNTIF('Compliance level AA'!E125,"Not?apply")+COUNTIF('Compliance level AA'!E144,"Not?apply")+COUNTIF('Compliance level AA'!E163,"Not?apply")+COUNTIF('Compliance level AA'!E182,"Not?apply")+COUNTIF('Compliance level AA'!E201,"Not?apply")+COUNTIF('Compliance level AA'!E220,"Not?apply")+COUNTIF('Compliance level AA'!E239,"Not?apply")+COUNTIF('Compliance level AA'!E258,"Not?apply")+COUNTIF('Compliance level AA'!E277,"Not?apply")+COUNTIF('Compliance level AA'!E296,"Not?apply")+COUNTIF('Compliance level AA'!E315,"Not?apply")+COUNTIF('Compliance level AA'!E334,"Not?apply")+COUNTIF('Compliance level AA'!E353,"Not?apply")+COUNTIF('Compliance level AA'!E372,"Not?apply")+COUNTIF('Compliance level AA'!E391,"Not?apply")+COUNTIF('Compliance level AA'!E410,"Not?apply")</f>
        <v>0</v>
      </c>
      <c r="H48" s="26">
        <f t="shared" si="18"/>
        <v>0</v>
      </c>
      <c r="I48" s="27" t="str">
        <f t="shared" si="14"/>
        <v/>
      </c>
      <c r="J48" s="27" t="str">
        <f t="shared" si="15"/>
        <v/>
      </c>
      <c r="K48" s="29">
        <f t="shared" si="19"/>
        <v>0</v>
      </c>
      <c r="L48" s="30" t="str">
        <f t="shared" si="16"/>
        <v/>
      </c>
      <c r="M48" s="30" t="str">
        <f t="shared" si="17"/>
        <v/>
      </c>
    </row>
    <row r="49" spans="1:13" x14ac:dyDescent="0.25">
      <c r="A49" s="23" t="str">
        <f>'General Information'!B15</f>
        <v xml:space="preserve"> </v>
      </c>
      <c r="B49" s="35">
        <f>COUNTIF('Compliance level A'!E12,"Yes")+COUNTIF('Compliance level A'!E31,"Yes")+COUNTIF('Compliance level A'!E50,"Yes")+COUNTIF('Compliance level A'!E69,"Yes")+COUNTIF('Compliance level A'!E88,"Yes")+COUNTIF('Compliance level A'!E107,"Yes")+COUNTIF('Compliance level A'!E126,"Yes")+COUNTIF('Compliance level A'!E145,"Yes")+COUNTIF('Compliance level A'!E164,"Yes")+COUNTIF('Compliance level A'!E183,"Yes")+COUNTIF('Compliance level A'!E202,"Yes")+COUNTIF('Compliance level A'!E221,"Yes")+COUNTIF('Compliance level A'!E240,"Yes")+COUNTIF('Compliance level A'!E259,"Yes")+COUNTIF('Compliance level A'!E278,"Yes")+COUNTIF('Compliance level A'!E297,"Yes")+COUNTIF('Compliance level A'!E316,"Yes")+COUNTIF('Compliance level A'!E335,"Yes")+COUNTIF('Compliance level A'!E354,"Yes")+COUNTIF('Compliance level A'!E373,"Yes")+COUNTIF('Compliance level A'!E392,"Yes")+COUNTIF('Compliance level A'!E411,"Yes")+COUNTIF('Compliance level A'!E430,"Yes")+COUNTIF('Compliance level A'!E449,"Yes")+COUNTIF('Compliance level A'!E468,"Yes")+COUNTIF('Compliance level A'!E487,"Yes")+COUNTIF('Compliance level A'!E506,"Yes")+COUNTIF('Compliance level A'!E525,"Yes")+COUNTIF('Compliance level A'!E544,"Yes")</f>
        <v>0</v>
      </c>
      <c r="C49" s="35">
        <f>COUNTIF('Compliance level A'!E12,"*No?")+COUNTIF('Compliance level A'!E31,"*No?")+COUNTIF('Compliance level A'!E50,"*No?")+COUNTIF('Compliance level A'!E69,"*No?")+COUNTIF('Compliance level A'!E88,"*No?")+COUNTIF('Compliance level A'!E107,"*No?")+COUNTIF('Compliance level A'!E126,"*No?")+COUNTIF('Compliance level A'!E145,"*No?")+COUNTIF('Compliance level A'!E164,"*No?")+COUNTIF('Compliance level A'!E183,"*No?")+COUNTIF('Compliance level A'!E202,"*No?")+COUNTIF('Compliance level A'!E221,"*No?")+COUNTIF('Compliance level A'!E240,"*No?")+COUNTIF('Compliance level A'!E259,"*No?")+COUNTIF('Compliance level A'!E278,"*No?")+COUNTIF('Compliance level A'!E297,"*No?")+COUNTIF('Compliance level A'!E316,"*No?")+COUNTIF('Compliance level A'!E335,"*No?")+COUNTIF('Compliance level A'!E354,"*No?")+COUNTIF('Compliance level A'!E373,"*No?")+COUNTIF('Compliance level A'!E392,"*No?")+COUNTIF('Compliance level A'!E411,"*No?")+COUNTIF('Compliance level A'!E430,"*No?")+COUNTIF('Compliance level A'!E449,"*No?")+COUNTIF('Compliance level A'!E468,"*No?")+COUNTIF('Compliance level A'!E487,"*No?")+COUNTIF('Compliance level A'!E506,"*No?")+COUNTIF('Compliance level A'!E525,"*No?")+COUNTIF('Compliance level A'!E544,"*No?")</f>
        <v>0</v>
      </c>
      <c r="D49" s="35">
        <f>COUNTIF('Compliance level A'!E12,"Not?Apply")+COUNTIF('Compliance level A'!E31,"Not?Apply")+COUNTIF('Compliance level A'!E31,"Not?Apply")+COUNTIF('Compliance level A'!E50,"Not?Apply")+COUNTIF('Compliance level A'!E69,"Not?Apply")+COUNTIF('Compliance level A'!E88,"Not?apply")+COUNTIF('Compliance level A'!E107,"Not?apply")+COUNTIF('Compliance level A'!E126,"Not?apply")+COUNTIF('Compliance level A'!E145,"Not?apply")+COUNTIF('Compliance level A'!E164,"Not?apply")+COUNTIF('Compliance level A'!E183,"Not?apply")+COUNTIF('Compliance level A'!E202,"Not?apply")+COUNTIF('Compliance level A'!E221,"Not?apply")+COUNTIF('Compliance level A'!E240,"Not?apply")+COUNTIF('Compliance level A'!E259,"Not?apply")+COUNTIF('Compliance level A'!E278,"Not?apply")+COUNTIF('Compliance level A'!E297,"Not?apply")+COUNTIF('Compliance level A'!E316,"Not?apply")+COUNTIF('Compliance level A'!E335,"Not?apply")+COUNTIF('Compliance level A'!E354,"Not?apply")+COUNTIF('Compliance level A'!E373,"Not?apply")+COUNTIF('Compliance level A'!E392,"Not?apply")+COUNTIF('Compliance level A'!E411,"Not?apply")+COUNTIF('Compliance level A'!E430,"Not?apply")+COUNTIF('Compliance level A'!E449,"Not?apply")+COUNTIF('Compliance level A'!E468,"Not?apply")+COUNTIF('Compliance level A'!E487,"Not?apply")+COUNTIF('Compliance level A'!E506,"Not?apply")+COUNTIF('Compliance level A'!E525,"Not?apply")+COUNTIF('Compliance level A'!E544,"Not?apply")</f>
        <v>0</v>
      </c>
      <c r="E49" s="36">
        <f>COUNTIF('Compliance level AA'!E12,"Yes")+COUNTIF('Compliance level AA'!E31,"Yes")+COUNTIF('Compliance level AA'!E50,"Yes")+COUNTIF('Compliance level AA'!E69,"Yes")+COUNTIF('Compliance level AA'!E88,"Yes")+COUNTIF('Compliance level AA'!E107,"Yes")+COUNTIF('Compliance level AA'!E126,"Yes")+COUNTIF('Compliance level AA'!E145,"Yes")+COUNTIF('Compliance level AA'!E164,"Yes")+COUNTIF('Compliance level AA'!E183,"Yes")+COUNTIF('Compliance level AA'!E202,"Yes")+COUNTIF('Compliance level AA'!E221,"Yes")+COUNTIF('Compliance level AA'!E240,"Yes")+COUNTIF('Compliance level AA'!E259,"Yes")+COUNTIF('Compliance level AA'!E278,"Yes")+COUNTIF('Compliance level AA'!E297,"Yes")+COUNTIF('Compliance level AA'!E316,"Yes")+COUNTIF('Compliance level AA'!E335,"Yes")+COUNTIF('Compliance level AA'!E354,"Yes")+COUNTIF('Compliance level AA'!E373,"Yes")+COUNTIF('Compliance level AA'!E392,"Yes")+COUNTIF('Compliance level AA'!E411,"Yes")</f>
        <v>0</v>
      </c>
      <c r="F49" s="36">
        <f>COUNTIF('Compliance level AA'!E12,"Yes")+COUNTIF('Compliance level AA'!E31,"Yes")+COUNTIF('Compliance level AA'!E50,"*No?")+COUNTIF('Compliance level AA'!E69,"*No?")+COUNTIF('Compliance level AA'!E88,"*No?")+COUNTIF('Compliance level AA'!E107,"*No?")+COUNTIF('Compliance level AA'!E126,"*No?")+COUNTIF('Compliance level AA'!E145,"*No?")+COUNTIF('Compliance level AA'!E164,"*No?")+COUNTIF('Compliance level AA'!E183,"*No?")+COUNTIF('Compliance level AA'!E202,"*No?")+COUNTIF('Compliance level AA'!E221,"*No?")+COUNTIF('Compliance level AA'!E240,"*No?")+COUNTIF('Compliance level AA'!E259,"*No?")+COUNTIF('Compliance level AA'!E278,"*No?")+COUNTIF('Compliance level AA'!E297,"*No?")+COUNTIF('Compliance level AA'!E316,"*No?")+COUNTIF('Compliance level AA'!E335,"*No?")+COUNTIF('Compliance level AA'!E354,"*No?")+COUNTIF('Compliance level AA'!E373,"*No?")+COUNTIF('Compliance level AA'!E392,"*No?")+COUNTIF('Compliance level AA'!E411,"*No?")</f>
        <v>0</v>
      </c>
      <c r="G49" s="36">
        <f>COUNTIF('Compliance level AA'!E12,"Not?Apply")+COUNTIF('Compliance level AA'!E31,"Not?Apply")+COUNTIF('Compliance level AA'!E50,"Not?Apply")+COUNTIF('Compliance level AA'!E69,"Not?Apply")+COUNTIF('Compliance level AA'!E88,"Not?apply")+COUNTIF('Compliance level AA'!E107,"Not?apply")+COUNTIF('Compliance level AA'!E126,"Not?apply")+COUNTIF('Compliance level AA'!E145,"Not?apply")+COUNTIF('Compliance level AA'!E164,"Not?apply")+COUNTIF('Compliance level AA'!E183,"Not?apply")+COUNTIF('Compliance level AA'!E202,"Not?apply")+COUNTIF('Compliance level AA'!E221,"Not?apply")+COUNTIF('Compliance level AA'!E240,"Not?apply")+COUNTIF('Compliance level AA'!E259,"Not?apply")+COUNTIF('Compliance level AA'!E278,"Not?apply")+COUNTIF('Compliance level AA'!E297,"Not?apply")+COUNTIF('Compliance level AA'!E316,"Not?apply")+COUNTIF('Compliance level AA'!E335,"Not?apply")+COUNTIF('Compliance level AA'!E354,"Not?apply")+COUNTIF('Compliance level AA'!E373,"Not?apply")+COUNTIF('Compliance level AA'!E392,"Not?apply")+COUNTIF('Compliance level AA'!E411,"Not?apply")</f>
        <v>0</v>
      </c>
      <c r="H49" s="26">
        <f t="shared" si="18"/>
        <v>0</v>
      </c>
      <c r="I49" s="27" t="str">
        <f t="shared" si="14"/>
        <v/>
      </c>
      <c r="J49" s="27" t="str">
        <f t="shared" si="15"/>
        <v/>
      </c>
      <c r="K49" s="29">
        <f t="shared" si="19"/>
        <v>0</v>
      </c>
      <c r="L49" s="30" t="str">
        <f t="shared" si="16"/>
        <v/>
      </c>
      <c r="M49" s="30" t="str">
        <f t="shared" si="17"/>
        <v/>
      </c>
    </row>
    <row r="50" spans="1:13" x14ac:dyDescent="0.25">
      <c r="A50" s="23" t="str">
        <f>'General Information'!B16</f>
        <v xml:space="preserve"> </v>
      </c>
      <c r="B50" s="35">
        <f>COUNTIF('Compliance level A'!E13,"Yes")+COUNTIF('Compliance level A'!E32,"Yes")+COUNTIF('Compliance level A'!E51,"Yes")+COUNTIF('Compliance level A'!E70,"Yes")+COUNTIF('Compliance level A'!E89,"Yes")+COUNTIF('Compliance level A'!E108,"Yes")+COUNTIF('Compliance level A'!E127,"Yes")+COUNTIF('Compliance level A'!E146,"Yes")+COUNTIF('Compliance level A'!E165,"Yes")+COUNTIF('Compliance level A'!E184,"Yes")+COUNTIF('Compliance level A'!E203,"Yes")+COUNTIF('Compliance level A'!E222,"Yes")+COUNTIF('Compliance level A'!E241,"Yes")+COUNTIF('Compliance level A'!E260,"Yes")+COUNTIF('Compliance level A'!E279,"Yes")+COUNTIF('Compliance level A'!E298,"Yes")+COUNTIF('Compliance level A'!E317,"Yes")+COUNTIF('Compliance level A'!E336,"Yes")+COUNTIF('Compliance level A'!E355,"Yes")+COUNTIF('Compliance level A'!E374,"Yes")+COUNTIF('Compliance level A'!E393,"Yes")+COUNTIF('Compliance level A'!E412,"Yes")+COUNTIF('Compliance level A'!E431,"Yes")+COUNTIF('Compliance level A'!E450,"Yes")+COUNTIF('Compliance level A'!E469,"Yes")+COUNTIF('Compliance level A'!E488,"Yes")+COUNTIF('Compliance level A'!E507,"Yes")+COUNTIF('Compliance level A'!E526,"Yes")+COUNTIF('Compliance level A'!E545,"Yes")</f>
        <v>0</v>
      </c>
      <c r="C50" s="35">
        <f>COUNTIF('Compliance level A'!E13,"*No?")+COUNTIF('Compliance level A'!E32,"*No?")+COUNTIF('Compliance level A'!E51,"*No?")+COUNTIF('Compliance level A'!E70,"*No?")+COUNTIF('Compliance level A'!E89,"*No?")+COUNTIF('Compliance level A'!E108,"*No?")+COUNTIF('Compliance level A'!E127,"*No?")+COUNTIF('Compliance level A'!E146,"*No?")+COUNTIF('Compliance level A'!E165,"*No?")+COUNTIF('Compliance level A'!E184,"*No?")+COUNTIF('Compliance level A'!E203,"*No?")+COUNTIF('Compliance level A'!E222,"*No?")+COUNTIF('Compliance level A'!E241,"*No?")+COUNTIF('Compliance level A'!E260,"*No?")+COUNTIF('Compliance level A'!E279,"*No?")+COUNTIF('Compliance level A'!E298,"*No?")+COUNTIF('Compliance level A'!E317,"*No?")+COUNTIF('Compliance level A'!E336,"*No?")+COUNTIF('Compliance level A'!E355,"*No?")+COUNTIF('Compliance level A'!E374,"*No?")+COUNTIF('Compliance level A'!E393,"*No?")+COUNTIF('Compliance level A'!E412,"*No?")+COUNTIF('Compliance level A'!E431,"*No?")+COUNTIF('Compliance level A'!E450,"*No?")+COUNTIF('Compliance level A'!E469,"*No?")+COUNTIF('Compliance level A'!E488,"*No?")+COUNTIF('Compliance level A'!E507,"*No?")+COUNTIF('Compliance level A'!E526,"*No?")+COUNTIF('Compliance level A'!E545,"*No?")</f>
        <v>0</v>
      </c>
      <c r="D50" s="35">
        <f>COUNTIF('Compliance level A'!E13,"Not?Apply")+COUNTIF('Compliance level A'!E32,"Not?Apply")+COUNTIF('Compliance level A'!E32,"Not?Apply")+COUNTIF('Compliance level A'!E51,"Not?Apply")+COUNTIF('Compliance level A'!E70,"Not?Apply")+COUNTIF('Compliance level A'!E89,"Not?apply")+COUNTIF('Compliance level A'!E108,"Not?apply")+COUNTIF('Compliance level A'!E127,"Not?apply")+COUNTIF('Compliance level A'!E146,"Not?apply")+COUNTIF('Compliance level A'!E165,"Not?apply")+COUNTIF('Compliance level A'!E184,"Not?apply")+COUNTIF('Compliance level A'!E203,"Not?apply")+COUNTIF('Compliance level A'!E222,"Not?apply")+COUNTIF('Compliance level A'!E241,"Not?apply")+COUNTIF('Compliance level A'!E260,"Not?apply")+COUNTIF('Compliance level A'!E279,"Not?apply")+COUNTIF('Compliance level A'!E298,"Not?apply")+COUNTIF('Compliance level A'!E317,"Not?apply")+COUNTIF('Compliance level A'!E336,"Not?apply")+COUNTIF('Compliance level A'!E355,"Not?apply")+COUNTIF('Compliance level A'!E374,"Not?apply")+COUNTIF('Compliance level A'!E393,"Not?apply")+COUNTIF('Compliance level A'!E412,"Not?apply")+COUNTIF('Compliance level A'!E431,"Not?apply")+COUNTIF('Compliance level A'!E450,"Not?apply")+COUNTIF('Compliance level A'!E469,"Not?apply")+COUNTIF('Compliance level A'!E488,"Not?apply")+COUNTIF('Compliance level A'!E507,"Not?apply")+COUNTIF('Compliance level A'!E526,"Not?apply")+COUNTIF('Compliance level A'!E545,"Not?apply")</f>
        <v>0</v>
      </c>
      <c r="E50" s="36">
        <f>COUNTIF('Compliance level AA'!E13,"Yes")+COUNTIF('Compliance level AA'!E32,"Yes")+COUNTIF('Compliance level AA'!E51,"Yes")+COUNTIF('Compliance level AA'!E70,"Yes")+COUNTIF('Compliance level AA'!E89,"Yes")+COUNTIF('Compliance level AA'!E108,"Yes")+COUNTIF('Compliance level AA'!E127,"Yes")+COUNTIF('Compliance level AA'!E146,"Yes")+COUNTIF('Compliance level AA'!E165,"Yes")+COUNTIF('Compliance level AA'!E184,"Yes")+COUNTIF('Compliance level AA'!E203,"Yes")+COUNTIF('Compliance level AA'!E222,"Yes")+COUNTIF('Compliance level AA'!E241,"Yes")+COUNTIF('Compliance level AA'!E260,"Yes")+COUNTIF('Compliance level AA'!E279,"Yes")+COUNTIF('Compliance level AA'!E298,"Yes")+COUNTIF('Compliance level AA'!E317,"Yes")+COUNTIF('Compliance level AA'!E336,"Yes")+COUNTIF('Compliance level AA'!E355,"Yes")+COUNTIF('Compliance level AA'!E374,"Yes")+COUNTIF('Compliance level AA'!E393,"Yes")+COUNTIF('Compliance level AA'!E412,"Yes")</f>
        <v>0</v>
      </c>
      <c r="F50" s="36">
        <f>COUNTIF('Compliance level AA'!E13,"Yes")+COUNTIF('Compliance level AA'!E32,"Yes")+COUNTIF('Compliance level AA'!E51,"*No?")+COUNTIF('Compliance level AA'!E70,"*No?")+COUNTIF('Compliance level AA'!E89,"*No?")+COUNTIF('Compliance level AA'!E108,"*No?")+COUNTIF('Compliance level AA'!E127,"*No?")+COUNTIF('Compliance level AA'!E146,"*No?")+COUNTIF('Compliance level AA'!E165,"*No?")+COUNTIF('Compliance level AA'!E184,"*No?")+COUNTIF('Compliance level AA'!E203,"*No?")+COUNTIF('Compliance level AA'!E222,"*No?")+COUNTIF('Compliance level AA'!E241,"*No?")+COUNTIF('Compliance level AA'!E260,"*No?")+COUNTIF('Compliance level AA'!E279,"*No?")+COUNTIF('Compliance level AA'!E298,"*No?")+COUNTIF('Compliance level AA'!E317,"*No?")+COUNTIF('Compliance level AA'!E336,"*No?")+COUNTIF('Compliance level AA'!E355,"*No?")+COUNTIF('Compliance level AA'!E374,"*No?")+COUNTIF('Compliance level AA'!E393,"*No?")+COUNTIF('Compliance level AA'!E412,"*No?")</f>
        <v>0</v>
      </c>
      <c r="G50" s="36">
        <f>COUNTIF('Compliance level AA'!E13,"Not?Apply")+COUNTIF('Compliance level AA'!E32,"Not?Apply")+COUNTIF('Compliance level AA'!E51,"Not?Apply")+COUNTIF('Compliance level AA'!E70,"Not?Apply")+COUNTIF('Compliance level AA'!E89,"Not?apply")+COUNTIF('Compliance level AA'!E108,"Not?apply")+COUNTIF('Compliance level AA'!E127,"Not?apply")+COUNTIF('Compliance level AA'!E146,"Not?apply")+COUNTIF('Compliance level AA'!E165,"Not?apply")+COUNTIF('Compliance level AA'!E184,"Not?apply")+COUNTIF('Compliance level AA'!E203,"Not?apply")+COUNTIF('Compliance level AA'!E222,"Not?apply")+COUNTIF('Compliance level AA'!E241,"Not?apply")+COUNTIF('Compliance level AA'!E260,"Not?apply")+COUNTIF('Compliance level AA'!E279,"Not?apply")+COUNTIF('Compliance level AA'!E298,"Not?apply")+COUNTIF('Compliance level AA'!E317,"Not?apply")+COUNTIF('Compliance level AA'!E336,"Not?apply")+COUNTIF('Compliance level AA'!E355,"Not?apply")+COUNTIF('Compliance level AA'!E374,"Not?apply")+COUNTIF('Compliance level AA'!E393,"Not?apply")+COUNTIF('Compliance level AA'!E412,"Not?apply")</f>
        <v>0</v>
      </c>
      <c r="H50" s="26">
        <f t="shared" si="18"/>
        <v>0</v>
      </c>
      <c r="I50" s="27" t="str">
        <f t="shared" si="14"/>
        <v/>
      </c>
      <c r="J50" s="27" t="str">
        <f t="shared" si="15"/>
        <v/>
      </c>
      <c r="K50" s="29">
        <f t="shared" si="19"/>
        <v>0</v>
      </c>
      <c r="L50" s="30" t="str">
        <f t="shared" si="16"/>
        <v/>
      </c>
      <c r="M50" s="30" t="str">
        <f t="shared" si="17"/>
        <v/>
      </c>
    </row>
    <row r="51" spans="1:13" x14ac:dyDescent="0.25">
      <c r="A51" s="23" t="str">
        <f>'General Information'!B17</f>
        <v xml:space="preserve"> </v>
      </c>
      <c r="B51" s="35">
        <f>COUNTIF('Compliance level A'!E14,"Yes")+COUNTIF('Compliance level A'!E33,"Yes")+COUNTIF('Compliance level A'!E52,"Yes")+COUNTIF('Compliance level A'!E71,"Yes")+COUNTIF('Compliance level A'!E90,"Yes")+COUNTIF('Compliance level A'!E109,"Yes")+COUNTIF('Compliance level A'!E128,"Yes")+COUNTIF('Compliance level A'!E147,"Yes")+COUNTIF('Compliance level A'!E166,"Yes")+COUNTIF('Compliance level A'!E185,"Yes")+COUNTIF('Compliance level A'!E204,"Yes")+COUNTIF('Compliance level A'!E223,"Yes")+COUNTIF('Compliance level A'!E242,"Yes")+COUNTIF('Compliance level A'!E261,"Yes")+COUNTIF('Compliance level A'!E280,"Yes")+COUNTIF('Compliance level A'!E299,"Yes")+COUNTIF('Compliance level A'!E318,"Yes")+COUNTIF('Compliance level A'!E337,"Yes")+COUNTIF('Compliance level A'!E356,"Yes")+COUNTIF('Compliance level A'!E375,"Yes")+COUNTIF('Compliance level A'!E394,"Yes")+COUNTIF('Compliance level A'!E413,"Yes")+COUNTIF('Compliance level A'!E432,"Yes")+COUNTIF('Compliance level A'!E451,"Yes")+COUNTIF('Compliance level A'!E470,"Yes")+COUNTIF('Compliance level A'!E489,"Yes")+COUNTIF('Compliance level A'!E508,"Yes")+COUNTIF('Compliance level A'!E527,"Yes")+COUNTIF('Compliance level A'!E546,"Yes")</f>
        <v>0</v>
      </c>
      <c r="C51" s="35">
        <f>COUNTIF('Compliance level A'!E14,"*No?")+COUNTIF('Compliance level A'!E33,"*No?")+COUNTIF('Compliance level A'!E52,"*No?")+COUNTIF('Compliance level A'!E71,"*No?")+COUNTIF('Compliance level A'!E90,"*No?")+COUNTIF('Compliance level A'!E109,"*No?")+COUNTIF('Compliance level A'!E128,"*No?")+COUNTIF('Compliance level A'!E147,"*No?")+COUNTIF('Compliance level A'!E166,"*No?")+COUNTIF('Compliance level A'!E185,"*No?")+COUNTIF('Compliance level A'!E204,"*No?")+COUNTIF('Compliance level A'!E223,"*No?")+COUNTIF('Compliance level A'!E242,"*No?")+COUNTIF('Compliance level A'!E261,"*No?")+COUNTIF('Compliance level A'!E280,"*No?")+COUNTIF('Compliance level A'!E299,"*No?")+COUNTIF('Compliance level A'!E318,"*No?")+COUNTIF('Compliance level A'!E337,"*No?")+COUNTIF('Compliance level A'!E356,"*No?")+COUNTIF('Compliance level A'!E375,"*No?")+COUNTIF('Compliance level A'!E394,"*No?")+COUNTIF('Compliance level A'!E413,"*No?")+COUNTIF('Compliance level A'!E432,"*No?")+COUNTIF('Compliance level A'!E451,"*No?")+COUNTIF('Compliance level A'!E470,"*No?")+COUNTIF('Compliance level A'!E489,"*No?")+COUNTIF('Compliance level A'!E508,"*No?")+COUNTIF('Compliance level A'!E527,"*No?")+COUNTIF('Compliance level A'!E546,"*No?")</f>
        <v>0</v>
      </c>
      <c r="D51" s="35">
        <f>COUNTIF('Compliance level A'!E14,"Not?Apply")+COUNTIF('Compliance level A'!E33,"Not?Apply")+COUNTIF('Compliance level A'!E33,"Not?Apply")+COUNTIF('Compliance level A'!E52,"Not?Apply")+COUNTIF('Compliance level A'!E71,"Not?Apply")+COUNTIF('Compliance level A'!E90,"Not?apply")+COUNTIF('Compliance level A'!E109,"Not?apply")+COUNTIF('Compliance level A'!E128,"Not?apply")+COUNTIF('Compliance level A'!E147,"Not?apply")+COUNTIF('Compliance level A'!E166,"Not?apply")+COUNTIF('Compliance level A'!E185,"Not?apply")+COUNTIF('Compliance level A'!E204,"Not?apply")+COUNTIF('Compliance level A'!E223,"Not?apply")+COUNTIF('Compliance level A'!E242,"Not?apply")+COUNTIF('Compliance level A'!E261,"Not?apply")+COUNTIF('Compliance level A'!E280,"Not?apply")+COUNTIF('Compliance level A'!E299,"Not?apply")+COUNTIF('Compliance level A'!E318,"Not?apply")+COUNTIF('Compliance level A'!E337,"Not?apply")+COUNTIF('Compliance level A'!E356,"Not?apply")+COUNTIF('Compliance level A'!E375,"Not?apply")+COUNTIF('Compliance level A'!E394,"Not?apply")+COUNTIF('Compliance level A'!E413,"Not?apply")+COUNTIF('Compliance level A'!E432,"Not?apply")+COUNTIF('Compliance level A'!E451,"Not?apply")+COUNTIF('Compliance level A'!E470,"Not?apply")+COUNTIF('Compliance level A'!E489,"Not?apply")+COUNTIF('Compliance level A'!E508,"Not?apply")+COUNTIF('Compliance level A'!E527,"Not?apply")+COUNTIF('Compliance level A'!E546,"Not?apply")</f>
        <v>0</v>
      </c>
      <c r="E51" s="36">
        <f>COUNTIF('Compliance level AA'!E14,"Yes")+COUNTIF('Compliance level AA'!E33,"Yes")+COUNTIF('Compliance level AA'!E52,"Yes")+COUNTIF('Compliance level AA'!E71,"Yes")+COUNTIF('Compliance level AA'!E90,"Yes")+COUNTIF('Compliance level AA'!E109,"Yes")+COUNTIF('Compliance level AA'!E128,"Yes")+COUNTIF('Compliance level AA'!E147,"Yes")+COUNTIF('Compliance level AA'!E166,"Yes")+COUNTIF('Compliance level AA'!E185,"Yes")+COUNTIF('Compliance level AA'!E204,"Yes")+COUNTIF('Compliance level AA'!E223,"Yes")+COUNTIF('Compliance level AA'!E242,"Yes")+COUNTIF('Compliance level AA'!E261,"Yes")+COUNTIF('Compliance level AA'!E280,"Yes")+COUNTIF('Compliance level AA'!E299,"Yes")+COUNTIF('Compliance level AA'!E318,"Yes")+COUNTIF('Compliance level AA'!E337,"Yes")+COUNTIF('Compliance level AA'!E356,"Yes")+COUNTIF('Compliance level AA'!E375,"Yes")+COUNTIF('Compliance level AA'!E394,"Yes")+COUNTIF('Compliance level AA'!E413,"Yes")</f>
        <v>0</v>
      </c>
      <c r="F51" s="36">
        <f>COUNTIF('Compliance level AA'!E14,"Yes")+COUNTIF('Compliance level AA'!E33,"Yes")+COUNTIF('Compliance level AA'!E52,"*No?")+COUNTIF('Compliance level AA'!E71,"*No?")+COUNTIF('Compliance level AA'!E90,"*No?")+COUNTIF('Compliance level AA'!E109,"*No?")+COUNTIF('Compliance level AA'!E128,"*No?")+COUNTIF('Compliance level AA'!E147,"*No?")+COUNTIF('Compliance level AA'!E166,"*No?")+COUNTIF('Compliance level AA'!E185,"*No?")+COUNTIF('Compliance level AA'!E204,"*No?")+COUNTIF('Compliance level AA'!E223,"*No?")+COUNTIF('Compliance level AA'!E242,"*No?")+COUNTIF('Compliance level AA'!E261,"*No?")+COUNTIF('Compliance level AA'!E280,"*No?")+COUNTIF('Compliance level AA'!E299,"*No?")+COUNTIF('Compliance level AA'!E318,"*No?")+COUNTIF('Compliance level AA'!E337,"*No?")+COUNTIF('Compliance level AA'!E356,"*No?")+COUNTIF('Compliance level AA'!E375,"*No?")+COUNTIF('Compliance level AA'!E394,"*No?")+COUNTIF('Compliance level AA'!E413,"*No?")</f>
        <v>0</v>
      </c>
      <c r="G51" s="36">
        <f>COUNTIF('Compliance level AA'!E14,"Not?Apply")+COUNTIF('Compliance level AA'!E33,"Not?Apply")+COUNTIF('Compliance level AA'!E52,"Not?Apply")+COUNTIF('Compliance level AA'!E71,"Not?Apply")+COUNTIF('Compliance level AA'!E90,"Not?apply")+COUNTIF('Compliance level AA'!E109,"Not?apply")+COUNTIF('Compliance level AA'!E128,"Not?apply")+COUNTIF('Compliance level AA'!E147,"Not?apply")+COUNTIF('Compliance level AA'!E166,"Not?apply")+COUNTIF('Compliance level AA'!E185,"Not?apply")+COUNTIF('Compliance level AA'!E204,"Not?apply")+COUNTIF('Compliance level AA'!E223,"Not?apply")+COUNTIF('Compliance level AA'!E242,"Not?apply")+COUNTIF('Compliance level AA'!E261,"Not?apply")+COUNTIF('Compliance level AA'!E280,"Not?apply")+COUNTIF('Compliance level AA'!E299,"Not?apply")+COUNTIF('Compliance level AA'!E318,"Not?apply")+COUNTIF('Compliance level AA'!E337,"Not?apply")+COUNTIF('Compliance level AA'!E356,"Not?apply")+COUNTIF('Compliance level AA'!E375,"Not?apply")+COUNTIF('Compliance level AA'!E394,"Not?apply")+COUNTIF('Compliance level AA'!E413,"Not?apply")</f>
        <v>0</v>
      </c>
      <c r="H51" s="26">
        <f t="shared" si="18"/>
        <v>0</v>
      </c>
      <c r="I51" s="27" t="str">
        <f t="shared" si="14"/>
        <v/>
      </c>
      <c r="J51" s="27" t="str">
        <f t="shared" si="15"/>
        <v/>
      </c>
      <c r="K51" s="29">
        <f t="shared" si="19"/>
        <v>0</v>
      </c>
      <c r="L51" s="30" t="str">
        <f t="shared" si="16"/>
        <v/>
      </c>
      <c r="M51" s="30" t="str">
        <f t="shared" si="17"/>
        <v/>
      </c>
    </row>
    <row r="52" spans="1:13" x14ac:dyDescent="0.25">
      <c r="A52" s="23" t="str">
        <f>'General Information'!B18</f>
        <v xml:space="preserve"> </v>
      </c>
      <c r="B52" s="35">
        <f>COUNTIF('Compliance level A'!E15,"Yes")+COUNTIF('Compliance level A'!E34,"Yes")+COUNTIF('Compliance level A'!E53,"Yes")+COUNTIF('Compliance level A'!E72,"Yes")+COUNTIF('Compliance level A'!E91,"Yes")+COUNTIF('Compliance level A'!E110,"Yes")+COUNTIF('Compliance level A'!E129,"Yes")+COUNTIF('Compliance level A'!E148,"Yes")+COUNTIF('Compliance level A'!E167,"Yes")+COUNTIF('Compliance level A'!E186,"Yes")+COUNTIF('Compliance level A'!E205,"Yes")+COUNTIF('Compliance level A'!E224,"Yes")+COUNTIF('Compliance level A'!E243,"Yes")+COUNTIF('Compliance level A'!E262,"Yes")+COUNTIF('Compliance level A'!E281,"Yes")+COUNTIF('Compliance level A'!E300,"Yes")+COUNTIF('Compliance level A'!E319,"Yes")+COUNTIF('Compliance level A'!E338,"Yes")+COUNTIF('Compliance level A'!E357,"Yes")+COUNTIF('Compliance level A'!E376,"Yes")+COUNTIF('Compliance level A'!E395,"Yes")+COUNTIF('Compliance level A'!E414,"Yes")+COUNTIF('Compliance level A'!E433,"Yes")+COUNTIF('Compliance level A'!E452,"Yes")+COUNTIF('Compliance level A'!E471,"Yes")+COUNTIF('Compliance level A'!E490,"Yes")+COUNTIF('Compliance level A'!E509,"Yes")+COUNTIF('Compliance level A'!E528,"Yes")+COUNTIF('Compliance level A'!E547,"Yes")</f>
        <v>0</v>
      </c>
      <c r="C52" s="35">
        <f>COUNTIF('Compliance level A'!E15,"*No?")+COUNTIF('Compliance level A'!E34,"*No?")+COUNTIF('Compliance level A'!E53,"*No?")+COUNTIF('Compliance level A'!E72,"*No?")+COUNTIF('Compliance level A'!E91,"*No?")+COUNTIF('Compliance level A'!E110,"*No?")+COUNTIF('Compliance level A'!E129,"*No?")+COUNTIF('Compliance level A'!E148,"*No?")+COUNTIF('Compliance level A'!E167,"*No?")+COUNTIF('Compliance level A'!E186,"*No?")+COUNTIF('Compliance level A'!E205,"*No?")+COUNTIF('Compliance level A'!E224,"*No?")+COUNTIF('Compliance level A'!E243,"*No?")+COUNTIF('Compliance level A'!E262,"*No?")+COUNTIF('Compliance level A'!E281,"*No?")+COUNTIF('Compliance level A'!E300,"*No?")+COUNTIF('Compliance level A'!E319,"*No?")+COUNTIF('Compliance level A'!E338,"*No?")+COUNTIF('Compliance level A'!E357,"*No?")+COUNTIF('Compliance level A'!E376,"*No?")+COUNTIF('Compliance level A'!E395,"*No?")+COUNTIF('Compliance level A'!E414,"*No?")+COUNTIF('Compliance level A'!E433,"*No?")+COUNTIF('Compliance level A'!E452,"*No?")+COUNTIF('Compliance level A'!E471,"*No?")+COUNTIF('Compliance level A'!E490,"*No?")+COUNTIF('Compliance level A'!E509,"*No?")+COUNTIF('Compliance level A'!E528,"*No?")+COUNTIF('Compliance level A'!E547,"*No?")</f>
        <v>0</v>
      </c>
      <c r="D52" s="35">
        <f>COUNTIF('Compliance level A'!E15,"Not?Apply")+COUNTIF('Compliance level A'!E34,"Not?Apply")+COUNTIF('Compliance level A'!E34,"Not?Apply")+COUNTIF('Compliance level A'!E53,"Not?Apply")+COUNTIF('Compliance level A'!E72,"Not?Apply")+COUNTIF('Compliance level A'!E91,"Not?apply")+COUNTIF('Compliance level A'!E110,"Not?apply")+COUNTIF('Compliance level A'!E129,"Not?apply")+COUNTIF('Compliance level A'!E148,"Not?apply")+COUNTIF('Compliance level A'!E167,"Not?apply")+COUNTIF('Compliance level A'!E186,"Not?apply")+COUNTIF('Compliance level A'!E205,"Not?apply")+COUNTIF('Compliance level A'!E224,"Not?apply")+COUNTIF('Compliance level A'!E243,"Not?apply")+COUNTIF('Compliance level A'!E262,"Not?apply")+COUNTIF('Compliance level A'!E281,"Not?apply")+COUNTIF('Compliance level A'!E300,"Not?apply")+COUNTIF('Compliance level A'!E319,"Not?apply")+COUNTIF('Compliance level A'!E338,"Not?apply")+COUNTIF('Compliance level A'!E357,"Not?apply")+COUNTIF('Compliance level A'!E376,"Not?apply")+COUNTIF('Compliance level A'!E395,"Not?apply")+COUNTIF('Compliance level A'!E414,"Not?apply")+COUNTIF('Compliance level A'!E433,"Not?apply")+COUNTIF('Compliance level A'!E452,"Not?apply")+COUNTIF('Compliance level A'!E471,"Not?apply")+COUNTIF('Compliance level A'!E490,"Not?apply")+COUNTIF('Compliance level A'!E509,"Not?apply")+COUNTIF('Compliance level A'!E528,"Not?apply")+COUNTIF('Compliance level A'!E547,"Not?apply")</f>
        <v>0</v>
      </c>
      <c r="E52" s="36">
        <f>COUNTIF('Compliance level AA'!E15,"Yes")+COUNTIF('Compliance level AA'!E34,"Yes")+COUNTIF('Compliance level AA'!E53,"Yes")+COUNTIF('Compliance level AA'!E72,"Yes")+COUNTIF('Compliance level AA'!E91,"Yes")+COUNTIF('Compliance level AA'!E110,"Yes")+COUNTIF('Compliance level AA'!E129,"Yes")+COUNTIF('Compliance level AA'!E148,"Yes")+COUNTIF('Compliance level AA'!E167,"Yes")+COUNTIF('Compliance level AA'!E186,"Yes")+COUNTIF('Compliance level AA'!E205,"Yes")+COUNTIF('Compliance level AA'!E224,"Yes")+COUNTIF('Compliance level AA'!E243,"Yes")+COUNTIF('Compliance level AA'!E262,"Yes")+COUNTIF('Compliance level AA'!E281,"Yes")+COUNTIF('Compliance level AA'!E300,"Yes")+COUNTIF('Compliance level AA'!E319,"Yes")+COUNTIF('Compliance level AA'!E338,"Yes")+COUNTIF('Compliance level AA'!E357,"Yes")+COUNTIF('Compliance level AA'!E376,"Yes")+COUNTIF('Compliance level AA'!E395,"Yes")+COUNTIF('Compliance level AA'!E414,"Yes")</f>
        <v>0</v>
      </c>
      <c r="F52" s="36">
        <f>COUNTIF('Compliance level AA'!E15,"Yes")+COUNTIF('Compliance level AA'!E34,"Yes")+COUNTIF('Compliance level AA'!E53,"*No?")+COUNTIF('Compliance level AA'!E72,"*No?")+COUNTIF('Compliance level AA'!E91,"*No?")+COUNTIF('Compliance level AA'!E110,"*No?")+COUNTIF('Compliance level AA'!E129,"*No?")+COUNTIF('Compliance level AA'!E148,"*No?")+COUNTIF('Compliance level AA'!E167,"*No?")+COUNTIF('Compliance level AA'!E186,"*No?")+COUNTIF('Compliance level AA'!E205,"*No?")+COUNTIF('Compliance level AA'!E224,"*No?")+COUNTIF('Compliance level AA'!E243,"*No?")+COUNTIF('Compliance level AA'!E262,"*No?")+COUNTIF('Compliance level AA'!E281,"*No?")+COUNTIF('Compliance level AA'!E300,"*No?")+COUNTIF('Compliance level AA'!E319,"*No?")+COUNTIF('Compliance level AA'!E338,"*No?")+COUNTIF('Compliance level AA'!E357,"*No?")+COUNTIF('Compliance level AA'!E376,"*No?")+COUNTIF('Compliance level AA'!E395,"*No?")+COUNTIF('Compliance level AA'!E414,"*No?")</f>
        <v>0</v>
      </c>
      <c r="G52" s="36">
        <f>COUNTIF('Compliance level AA'!E15,"Not?Apply")+COUNTIF('Compliance level AA'!E34,"Not?Apply")+COUNTIF('Compliance level AA'!E53,"Not?Apply")+COUNTIF('Compliance level AA'!E72,"Not?Apply")+COUNTIF('Compliance level AA'!E91,"Not?apply")+COUNTIF('Compliance level AA'!E110,"Not?apply")+COUNTIF('Compliance level AA'!E129,"Not?apply")+COUNTIF('Compliance level AA'!E148,"Not?apply")+COUNTIF('Compliance level AA'!E167,"Not?apply")+COUNTIF('Compliance level AA'!E186,"Not?apply")+COUNTIF('Compliance level AA'!E205,"Not?apply")+COUNTIF('Compliance level AA'!E224,"Not?apply")+COUNTIF('Compliance level AA'!E243,"Not?apply")+COUNTIF('Compliance level AA'!E262,"Not?apply")+COUNTIF('Compliance level AA'!E281,"Not?apply")+COUNTIF('Compliance level AA'!E300,"Not?apply")+COUNTIF('Compliance level AA'!E319,"Not?apply")+COUNTIF('Compliance level AA'!E338,"Not?apply")+COUNTIF('Compliance level AA'!E357,"Not?apply")+COUNTIF('Compliance level AA'!E376,"Not?apply")+COUNTIF('Compliance level AA'!E395,"Not?apply")+COUNTIF('Compliance level AA'!E414,"Not?apply")</f>
        <v>0</v>
      </c>
      <c r="H52" s="26">
        <f t="shared" si="18"/>
        <v>0</v>
      </c>
      <c r="I52" s="27" t="str">
        <f t="shared" si="14"/>
        <v/>
      </c>
      <c r="J52" s="27" t="str">
        <f t="shared" si="15"/>
        <v/>
      </c>
      <c r="K52" s="29">
        <f t="shared" si="19"/>
        <v>0</v>
      </c>
      <c r="L52" s="30" t="str">
        <f t="shared" si="16"/>
        <v/>
      </c>
      <c r="M52" s="30" t="str">
        <f t="shared" si="17"/>
        <v/>
      </c>
    </row>
    <row r="53" spans="1:13" x14ac:dyDescent="0.25">
      <c r="A53" s="23" t="str">
        <f>'General Information'!B19</f>
        <v xml:space="preserve"> </v>
      </c>
      <c r="B53" s="35">
        <f>COUNTIF('Compliance level A'!E16,"Yes")+COUNTIF('Compliance level A'!E35,"Yes")+COUNTIF('Compliance level A'!E54,"Yes")+COUNTIF('Compliance level A'!E73,"Yes")+COUNTIF('Compliance level A'!E92,"Yes")+COUNTIF('Compliance level A'!E111,"Yes")+COUNTIF('Compliance level A'!E130,"Yes")+COUNTIF('Compliance level A'!E149,"Yes")+COUNTIF('Compliance level A'!E168,"Yes")+COUNTIF('Compliance level A'!E187,"Yes")+COUNTIF('Compliance level A'!E206,"Yes")+COUNTIF('Compliance level A'!E225,"Yes")+COUNTIF('Compliance level A'!E244,"Yes")+COUNTIF('Compliance level A'!E263,"Yes")+COUNTIF('Compliance level A'!E282,"Yes")+COUNTIF('Compliance level A'!E301,"Yes")+COUNTIF('Compliance level A'!E320,"Yes")+COUNTIF('Compliance level A'!E339,"Yes")+COUNTIF('Compliance level A'!E358,"Yes")+COUNTIF('Compliance level A'!E377,"Yes")+COUNTIF('Compliance level A'!E396,"Yes")+COUNTIF('Compliance level A'!E415,"Yes")+COUNTIF('Compliance level A'!E434,"Yes")+COUNTIF('Compliance level A'!E453,"Yes")+COUNTIF('Compliance level A'!E472,"Yes")+COUNTIF('Compliance level A'!E491,"Yes")+COUNTIF('Compliance level A'!E510,"Yes")+COUNTIF('Compliance level A'!E529,"Yes")+COUNTIF('Compliance level A'!E548,"Yes")</f>
        <v>0</v>
      </c>
      <c r="C53" s="35">
        <f>COUNTIF('Compliance level A'!E16,"*No?")+COUNTIF('Compliance level A'!E35,"*No?")+COUNTIF('Compliance level A'!E54,"*No?")+COUNTIF('Compliance level A'!E73,"*No?")+COUNTIF('Compliance level A'!E92,"*No?")+COUNTIF('Compliance level A'!E111,"*No?")+COUNTIF('Compliance level A'!E130,"*No?")+COUNTIF('Compliance level A'!E149,"*No?")+COUNTIF('Compliance level A'!E168,"*No?")+COUNTIF('Compliance level A'!E187,"*No?")+COUNTIF('Compliance level A'!E206,"*No?")+COUNTIF('Compliance level A'!E225,"*No?")+COUNTIF('Compliance level A'!E244,"*No?")+COUNTIF('Compliance level A'!E263,"*No?")+COUNTIF('Compliance level A'!E282,"*No?")+COUNTIF('Compliance level A'!E301,"*No?")+COUNTIF('Compliance level A'!E320,"*No?")+COUNTIF('Compliance level A'!E339,"*No?")+COUNTIF('Compliance level A'!E358,"*No?")+COUNTIF('Compliance level A'!E377,"*No?")+COUNTIF('Compliance level A'!E396,"*No?")+COUNTIF('Compliance level A'!E415,"*No?")+COUNTIF('Compliance level A'!E434,"*No?")+COUNTIF('Compliance level A'!E453,"*No?")+COUNTIF('Compliance level A'!E472,"*No?")+COUNTIF('Compliance level A'!E491,"*No?")+COUNTIF('Compliance level A'!E510,"*No?")+COUNTIF('Compliance level A'!E529,"*No?")+COUNTIF('Compliance level A'!E548,"*No?")</f>
        <v>0</v>
      </c>
      <c r="D53" s="35">
        <f>COUNTIF('Compliance level A'!E16,"Not?Apply")+COUNTIF('Compliance level A'!E35,"Not?Apply")+COUNTIF('Compliance level A'!E35,"Not?Apply")+COUNTIF('Compliance level A'!E54,"Not?Apply")+COUNTIF('Compliance level A'!E73,"Not?Apply")+COUNTIF('Compliance level A'!E92,"Not?apply")+COUNTIF('Compliance level A'!E111,"Not?apply")+COUNTIF('Compliance level A'!E130,"Not?apply")+COUNTIF('Compliance level A'!E149,"Not?apply")+COUNTIF('Compliance level A'!E168,"Not?apply")+COUNTIF('Compliance level A'!E187,"Not?apply")+COUNTIF('Compliance level A'!E206,"Not?apply")+COUNTIF('Compliance level A'!E225,"Not?apply")+COUNTIF('Compliance level A'!E244,"Not?apply")+COUNTIF('Compliance level A'!E263,"Not?apply")+COUNTIF('Compliance level A'!E282,"Not?apply")+COUNTIF('Compliance level A'!E301,"Not?apply")+COUNTIF('Compliance level A'!E320,"Not?apply")+COUNTIF('Compliance level A'!E339,"Not?apply")+COUNTIF('Compliance level A'!E358,"Not?apply")+COUNTIF('Compliance level A'!E377,"Not?apply")+COUNTIF('Compliance level A'!E396,"Not?apply")+COUNTIF('Compliance level A'!E415,"Not?apply")+COUNTIF('Compliance level A'!E434,"Not?apply")+COUNTIF('Compliance level A'!E453,"Not?apply")+COUNTIF('Compliance level A'!E472,"Not?apply")+COUNTIF('Compliance level A'!E491,"Not?apply")+COUNTIF('Compliance level A'!E510,"Not?apply")+COUNTIF('Compliance level A'!E529,"Not?apply")+COUNTIF('Compliance level A'!E548,"Not?apply")</f>
        <v>0</v>
      </c>
      <c r="E53" s="36">
        <f>COUNTIF('Compliance level AA'!E16,"Yes")+COUNTIF('Compliance level AA'!E35,"Yes")+COUNTIF('Compliance level AA'!E54,"Yes")+COUNTIF('Compliance level AA'!E73,"Yes")+COUNTIF('Compliance level AA'!E92,"Yes")+COUNTIF('Compliance level AA'!E111,"Yes")+COUNTIF('Compliance level AA'!E130,"Yes")+COUNTIF('Compliance level AA'!E149,"Yes")+COUNTIF('Compliance level AA'!E168,"Yes")+COUNTIF('Compliance level AA'!E187,"Yes")+COUNTIF('Compliance level AA'!E206,"Yes")+COUNTIF('Compliance level AA'!E225,"Yes")+COUNTIF('Compliance level AA'!E244,"Yes")+COUNTIF('Compliance level AA'!E263,"Yes")+COUNTIF('Compliance level AA'!E282,"Yes")+COUNTIF('Compliance level AA'!E301,"Yes")+COUNTIF('Compliance level AA'!E320,"Yes")+COUNTIF('Compliance level AA'!E339,"Yes")+COUNTIF('Compliance level AA'!E358,"Yes")+COUNTIF('Compliance level AA'!E377,"Yes")+COUNTIF('Compliance level AA'!E396,"Yes")+COUNTIF('Compliance level AA'!E415,"Yes")</f>
        <v>0</v>
      </c>
      <c r="F53" s="36">
        <f>COUNTIF('Compliance level AA'!E16,"Yes")+COUNTIF('Compliance level AA'!E35,"Yes")+COUNTIF('Compliance level AA'!E54,"*No?")+COUNTIF('Compliance level AA'!E73,"*No?")+COUNTIF('Compliance level AA'!E92,"*No?")+COUNTIF('Compliance level AA'!E111,"*No?")+COUNTIF('Compliance level AA'!E130,"*No?")+COUNTIF('Compliance level AA'!E149,"*No?")+COUNTIF('Compliance level AA'!E168,"*No?")+COUNTIF('Compliance level AA'!E187,"*No?")+COUNTIF('Compliance level AA'!E206,"*No?")+COUNTIF('Compliance level AA'!E225,"*No?")+COUNTIF('Compliance level AA'!E244,"*No?")+COUNTIF('Compliance level AA'!E263,"*No?")+COUNTIF('Compliance level AA'!E282,"*No?")+COUNTIF('Compliance level AA'!E301,"*No?")+COUNTIF('Compliance level AA'!E320,"*No?")+COUNTIF('Compliance level AA'!E339,"*No?")+COUNTIF('Compliance level AA'!E358,"*No?")+COUNTIF('Compliance level AA'!E377,"*No?")+COUNTIF('Compliance level AA'!E396,"*No?")+COUNTIF('Compliance level AA'!E415,"*No?")</f>
        <v>0</v>
      </c>
      <c r="G53" s="36">
        <f>COUNTIF('Compliance level AA'!E16,"Not?Apply")+COUNTIF('Compliance level AA'!E35,"Not?Apply")+COUNTIF('Compliance level AA'!E54,"Not?Apply")+COUNTIF('Compliance level AA'!E73,"Not?Apply")+COUNTIF('Compliance level AA'!E92,"Not?apply")+COUNTIF('Compliance level AA'!E111,"Not?apply")+COUNTIF('Compliance level AA'!E130,"Not?apply")+COUNTIF('Compliance level AA'!E149,"Not?apply")+COUNTIF('Compliance level AA'!E168,"Not?apply")+COUNTIF('Compliance level AA'!E187,"Not?apply")+COUNTIF('Compliance level AA'!E206,"Not?apply")+COUNTIF('Compliance level AA'!E225,"Not?apply")+COUNTIF('Compliance level AA'!E244,"Not?apply")+COUNTIF('Compliance level AA'!E263,"Not?apply")+COUNTIF('Compliance level AA'!E282,"Not?apply")+COUNTIF('Compliance level AA'!E301,"Not?apply")+COUNTIF('Compliance level AA'!E320,"Not?apply")+COUNTIF('Compliance level AA'!E339,"Not?apply")+COUNTIF('Compliance level AA'!E358,"Not?apply")+COUNTIF('Compliance level AA'!E377,"Not?apply")+COUNTIF('Compliance level AA'!E396,"Not?apply")+COUNTIF('Compliance level AA'!E415,"Not?apply")</f>
        <v>0</v>
      </c>
      <c r="H53" s="26">
        <f t="shared" si="18"/>
        <v>0</v>
      </c>
      <c r="I53" s="27" t="str">
        <f t="shared" si="14"/>
        <v/>
      </c>
      <c r="J53" s="27" t="str">
        <f t="shared" si="15"/>
        <v/>
      </c>
      <c r="K53" s="29">
        <f t="shared" si="19"/>
        <v>0</v>
      </c>
      <c r="L53" s="30" t="str">
        <f t="shared" si="16"/>
        <v/>
      </c>
      <c r="M53" s="30" t="str">
        <f t="shared" si="17"/>
        <v/>
      </c>
    </row>
    <row r="54" spans="1:13" x14ac:dyDescent="0.25">
      <c r="A54" s="23" t="str">
        <f>'General Information'!B20</f>
        <v xml:space="preserve"> </v>
      </c>
      <c r="B54" s="35">
        <f>COUNTIF('Compliance level A'!E17,"Yes")+COUNTIF('Compliance level A'!E36,"Yes")+COUNTIF('Compliance level A'!E55,"Yes")+COUNTIF('Compliance level A'!E74,"Yes")+COUNTIF('Compliance level A'!E93,"Yes")+COUNTIF('Compliance level A'!E112,"Yes")+COUNTIF('Compliance level A'!E131,"Yes")+COUNTIF('Compliance level A'!E150,"Yes")+COUNTIF('Compliance level A'!E169,"Yes")+COUNTIF('Compliance level A'!E188,"Yes")+COUNTIF('Compliance level A'!E207,"Yes")+COUNTIF('Compliance level A'!E226,"Yes")+COUNTIF('Compliance level A'!E245,"Yes")+COUNTIF('Compliance level A'!E264,"Yes")+COUNTIF('Compliance level A'!E283,"Yes")+COUNTIF('Compliance level A'!E302,"Yes")+COUNTIF('Compliance level A'!E321,"Yes")+COUNTIF('Compliance level A'!E340,"Yes")+COUNTIF('Compliance level A'!E359,"Yes")+COUNTIF('Compliance level A'!E378,"Yes")+COUNTIF('Compliance level A'!E397,"Yes")+COUNTIF('Compliance level A'!E416,"Yes")+COUNTIF('Compliance level A'!E435,"Yes")+COUNTIF('Compliance level A'!E454,"Yes")+COUNTIF('Compliance level A'!E473,"Yes")+COUNTIF('Compliance level A'!E492,"Yes")+COUNTIF('Compliance level A'!E511,"Yes")+COUNTIF('Compliance level A'!E530,"Yes")+COUNTIF('Compliance level A'!E549,"Yes")</f>
        <v>0</v>
      </c>
      <c r="C54" s="35">
        <f>COUNTIF('Compliance level A'!E17,"*No?")+COUNTIF('Compliance level A'!E36,"*No?")+COUNTIF('Compliance level A'!E55,"*No?")+COUNTIF('Compliance level A'!E74,"*No?")+COUNTIF('Compliance level A'!E93,"*No?")+COUNTIF('Compliance level A'!E112,"*No?")+COUNTIF('Compliance level A'!E131,"*No?")+COUNTIF('Compliance level A'!E150,"*No?")+COUNTIF('Compliance level A'!E169,"*No?")+COUNTIF('Compliance level A'!E188,"*No?")+COUNTIF('Compliance level A'!E207,"*No?")+COUNTIF('Compliance level A'!E226,"*No?")+COUNTIF('Compliance level A'!E245,"*No?")+COUNTIF('Compliance level A'!E264,"*No?")+COUNTIF('Compliance level A'!E283,"*No?")+COUNTIF('Compliance level A'!E302,"*No?")+COUNTIF('Compliance level A'!E321,"*No?")+COUNTIF('Compliance level A'!E340,"*No?")+COUNTIF('Compliance level A'!E359,"*No?")+COUNTIF('Compliance level A'!E378,"*No?")+COUNTIF('Compliance level A'!E397,"*No?")+COUNTIF('Compliance level A'!E416,"*No?")+COUNTIF('Compliance level A'!E435,"*No?")+COUNTIF('Compliance level A'!E454,"*No?")+COUNTIF('Compliance level A'!E473,"*No?")+COUNTIF('Compliance level A'!E492,"*No?")+COUNTIF('Compliance level A'!E511,"*No?")+COUNTIF('Compliance level A'!E530,"*No?")+COUNTIF('Compliance level A'!E549,"*No?")</f>
        <v>0</v>
      </c>
      <c r="D54" s="35">
        <f>COUNTIF('Compliance level A'!E17,"Not?Apply")+COUNTIF('Compliance level A'!E36,"Not?Apply")+COUNTIF('Compliance level A'!E36,"Not?Apply")+COUNTIF('Compliance level A'!E55,"Not?Apply")+COUNTIF('Compliance level A'!E74,"Not?Apply")+COUNTIF('Compliance level A'!E93,"Not?apply")+COUNTIF('Compliance level A'!E112,"Not?apply")+COUNTIF('Compliance level A'!E131,"Not?apply")+COUNTIF('Compliance level A'!E150,"Not?apply")+COUNTIF('Compliance level A'!E169,"Not?apply")+COUNTIF('Compliance level A'!E188,"Not?apply")+COUNTIF('Compliance level A'!E207,"Not?apply")+COUNTIF('Compliance level A'!E226,"Not?apply")+COUNTIF('Compliance level A'!E245,"Not?apply")+COUNTIF('Compliance level A'!E264,"Not?apply")+COUNTIF('Compliance level A'!E283,"Not?apply")+COUNTIF('Compliance level A'!E302,"Not?apply")+COUNTIF('Compliance level A'!E321,"Not?apply")+COUNTIF('Compliance level A'!E340,"Not?apply")+COUNTIF('Compliance level A'!E359,"Not?apply")+COUNTIF('Compliance level A'!E378,"Not?apply")+COUNTIF('Compliance level A'!E397,"Not?apply")+COUNTIF('Compliance level A'!E416,"Not?apply")+COUNTIF('Compliance level A'!E435,"Not?apply")+COUNTIF('Compliance level A'!E454,"Not?apply")+COUNTIF('Compliance level A'!E473,"Not?apply")+COUNTIF('Compliance level A'!E492,"Not?apply")+COUNTIF('Compliance level A'!E511,"Not?apply")+COUNTIF('Compliance level A'!E530,"Not?apply")+COUNTIF('Compliance level A'!E549,"Not?apply")</f>
        <v>0</v>
      </c>
      <c r="E54" s="36">
        <f>COUNTIF('Compliance level AA'!E17,"Yes")+COUNTIF('Compliance level AA'!E36,"Yes")+COUNTIF('Compliance level AA'!E55,"Yes")+COUNTIF('Compliance level AA'!E74,"Yes")+COUNTIF('Compliance level AA'!E93,"Yes")+COUNTIF('Compliance level AA'!E112,"Yes")+COUNTIF('Compliance level AA'!E131,"Yes")+COUNTIF('Compliance level AA'!E150,"Yes")+COUNTIF('Compliance level AA'!E169,"Yes")+COUNTIF('Compliance level AA'!E188,"Yes")+COUNTIF('Compliance level AA'!E207,"Yes")+COUNTIF('Compliance level AA'!E226,"Yes")+COUNTIF('Compliance level AA'!E245,"Yes")+COUNTIF('Compliance level AA'!E264,"Yes")+COUNTIF('Compliance level AA'!E283,"Yes")+COUNTIF('Compliance level AA'!E302,"Yes")+COUNTIF('Compliance level AA'!E321,"Yes")+COUNTIF('Compliance level AA'!E340,"Yes")+COUNTIF('Compliance level AA'!E359,"Yes")+COUNTIF('Compliance level AA'!E378,"Yes")+COUNTIF('Compliance level AA'!E397,"Yes")+COUNTIF('Compliance level AA'!E416,"Yes")</f>
        <v>0</v>
      </c>
      <c r="F54" s="36">
        <f>COUNTIF('Compliance level AA'!E17,"Yes")+COUNTIF('Compliance level AA'!E36,"Yes")+COUNTIF('Compliance level AA'!E55,"*No?")+COUNTIF('Compliance level AA'!E74,"*No?")+COUNTIF('Compliance level AA'!E93,"*No?")+COUNTIF('Compliance level AA'!E112,"*No?")+COUNTIF('Compliance level AA'!E131,"*No?")+COUNTIF('Compliance level AA'!E150,"*No?")+COUNTIF('Compliance level AA'!E169,"*No?")+COUNTIF('Compliance level AA'!E188,"*No?")+COUNTIF('Compliance level AA'!E207,"*No?")+COUNTIF('Compliance level AA'!E226,"*No?")+COUNTIF('Compliance level AA'!E245,"*No?")+COUNTIF('Compliance level AA'!E264,"*No?")+COUNTIF('Compliance level AA'!E283,"*No?")+COUNTIF('Compliance level AA'!E302,"*No?")+COUNTIF('Compliance level AA'!E321,"*No?")+COUNTIF('Compliance level AA'!E340,"*No?")+COUNTIF('Compliance level AA'!E359,"*No?")+COUNTIF('Compliance level AA'!E378,"*No?")+COUNTIF('Compliance level AA'!E397,"*No?")+COUNTIF('Compliance level AA'!E416,"*No?")</f>
        <v>0</v>
      </c>
      <c r="G54" s="36">
        <f>COUNTIF('Compliance level AA'!E17,"Not?Apply")+COUNTIF('Compliance level AA'!E36,"Not?Apply")+COUNTIF('Compliance level AA'!E55,"Not?Apply")+COUNTIF('Compliance level AA'!E74,"Not?Apply")+COUNTIF('Compliance level AA'!E93,"Not?apply")+COUNTIF('Compliance level AA'!E112,"Not?apply")+COUNTIF('Compliance level AA'!E131,"Not?apply")+COUNTIF('Compliance level AA'!E150,"Not?apply")+COUNTIF('Compliance level AA'!E169,"Not?apply")+COUNTIF('Compliance level AA'!E188,"Not?apply")+COUNTIF('Compliance level AA'!E207,"Not?apply")+COUNTIF('Compliance level AA'!E226,"Not?apply")+COUNTIF('Compliance level AA'!E245,"Not?apply")+COUNTIF('Compliance level AA'!E264,"Not?apply")+COUNTIF('Compliance level AA'!E283,"Not?apply")+COUNTIF('Compliance level AA'!E302,"Not?apply")+COUNTIF('Compliance level AA'!E321,"Not?apply")+COUNTIF('Compliance level AA'!E340,"Not?apply")+COUNTIF('Compliance level AA'!E359,"Not?apply")+COUNTIF('Compliance level AA'!E378,"Not?apply")+COUNTIF('Compliance level AA'!E397,"Not?apply")+COUNTIF('Compliance level AA'!E416,"Not?apply")</f>
        <v>0</v>
      </c>
      <c r="H54" s="26">
        <f>IF(D54+C54+B54&gt;0,(30-D54),0)</f>
        <v>0</v>
      </c>
      <c r="I54" s="27" t="str">
        <f t="shared" si="14"/>
        <v/>
      </c>
      <c r="J54" s="27" t="str">
        <f t="shared" si="15"/>
        <v/>
      </c>
      <c r="K54" s="29">
        <f t="shared" si="19"/>
        <v>0</v>
      </c>
      <c r="L54" s="30" t="str">
        <f t="shared" si="16"/>
        <v/>
      </c>
      <c r="M54" s="30" t="str">
        <f t="shared" si="17"/>
        <v/>
      </c>
    </row>
    <row r="55" spans="1:13" x14ac:dyDescent="0.25">
      <c r="A55" s="23" t="str">
        <f>'General Information'!B21</f>
        <v xml:space="preserve"> </v>
      </c>
      <c r="B55" s="35">
        <f>COUNTIF('Compliance level A'!E18,"Yes")+COUNTIF('Compliance level A'!E37,"Yes")+COUNTIF('Compliance level A'!E56,"Yes")+COUNTIF('Compliance level A'!E75,"Yes")+COUNTIF('Compliance level A'!E94,"Yes")+COUNTIF('Compliance level A'!E113,"Yes")+COUNTIF('Compliance level A'!E132,"Yes")+COUNTIF('Compliance level A'!E151,"Yes")+COUNTIF('Compliance level A'!E170,"Yes")+COUNTIF('Compliance level A'!E189,"Yes")+COUNTIF('Compliance level A'!E208,"Yes")+COUNTIF('Compliance level A'!E227,"Yes")+COUNTIF('Compliance level A'!E246,"Yes")+COUNTIF('Compliance level A'!E265,"Yes")+COUNTIF('Compliance level A'!E284,"Yes")+COUNTIF('Compliance level A'!E303,"Yes")+COUNTIF('Compliance level A'!E322,"Yes")+COUNTIF('Compliance level A'!E341,"Yes")+COUNTIF('Compliance level A'!E360,"Yes")+COUNTIF('Compliance level A'!E379,"Yes")+COUNTIF('Compliance level A'!E398,"Yes")+COUNTIF('Compliance level A'!E417,"Yes")+COUNTIF('Compliance level A'!E436,"Yes")+COUNTIF('Compliance level A'!E455,"Yes")+COUNTIF('Compliance level A'!E474,"Yes")+COUNTIF('Compliance level A'!E493,"Yes")+COUNTIF('Compliance level A'!E512,"Yes")+COUNTIF('Compliance level A'!E531,"Yes")+COUNTIF('Compliance level A'!E550,"Yes")</f>
        <v>0</v>
      </c>
      <c r="C55" s="35">
        <f>COUNTIF('Compliance level A'!E18,"*No?")+COUNTIF('Compliance level A'!E37,"*No?")+COUNTIF('Compliance level A'!E56,"*No?")+COUNTIF('Compliance level A'!E75,"*No?")+COUNTIF('Compliance level A'!E94,"*No?")+COUNTIF('Compliance level A'!E113,"*No?")+COUNTIF('Compliance level A'!E132,"*No?")+COUNTIF('Compliance level A'!E151,"*No?")+COUNTIF('Compliance level A'!E170,"*No?")+COUNTIF('Compliance level A'!E189,"*No?")+COUNTIF('Compliance level A'!E208,"*No?")+COUNTIF('Compliance level A'!E227,"*No?")+COUNTIF('Compliance level A'!E246,"*No?")+COUNTIF('Compliance level A'!E265,"*No?")+COUNTIF('Compliance level A'!E284,"*No?")+COUNTIF('Compliance level A'!E303,"*No?")+COUNTIF('Compliance level A'!E322,"*No?")+COUNTIF('Compliance level A'!E341,"*No?")+COUNTIF('Compliance level A'!E360,"*No?")+COUNTIF('Compliance level A'!E379,"*No?")+COUNTIF('Compliance level A'!E398,"*No?")+COUNTIF('Compliance level A'!E417,"*No?")+COUNTIF('Compliance level A'!E436,"*No?")+COUNTIF('Compliance level A'!E455,"*No?")+COUNTIF('Compliance level A'!E474,"*No?")+COUNTIF('Compliance level A'!E493,"*No?")+COUNTIF('Compliance level A'!E512,"*No?")+COUNTIF('Compliance level A'!E531,"*No?")+COUNTIF('Compliance level A'!E550,"*No?")</f>
        <v>0</v>
      </c>
      <c r="D55" s="35">
        <f>COUNTIF('Compliance level A'!E18,"Not?Apply")+COUNTIF('Compliance level A'!E37,"Not?Apply")+COUNTIF('Compliance level A'!E37,"Not?Apply")+COUNTIF('Compliance level A'!E56,"Not?Apply")+COUNTIF('Compliance level A'!E75,"Not?Apply")+COUNTIF('Compliance level A'!E94,"Not?apply")+COUNTIF('Compliance level A'!E113,"Not?apply")+COUNTIF('Compliance level A'!E132,"Not?apply")+COUNTIF('Compliance level A'!E151,"Not?apply")+COUNTIF('Compliance level A'!E170,"Not?apply")+COUNTIF('Compliance level A'!E189,"Not?apply")+COUNTIF('Compliance level A'!E208,"Not?apply")+COUNTIF('Compliance level A'!E227,"Not?apply")+COUNTIF('Compliance level A'!E246,"Not?apply")+COUNTIF('Compliance level A'!E265,"Not?apply")+COUNTIF('Compliance level A'!E284,"Not?apply")+COUNTIF('Compliance level A'!E303,"Not?apply")+COUNTIF('Compliance level A'!E322,"Not?apply")+COUNTIF('Compliance level A'!E341,"Not?apply")+COUNTIF('Compliance level A'!E360,"Not?apply")+COUNTIF('Compliance level A'!E379,"Not?apply")+COUNTIF('Compliance level A'!E398,"Not?apply")+COUNTIF('Compliance level A'!E417,"Not?apply")+COUNTIF('Compliance level A'!E436,"Not?apply")+COUNTIF('Compliance level A'!E455,"Not?apply")+COUNTIF('Compliance level A'!E474,"Not?apply")+COUNTIF('Compliance level A'!E493,"Not?apply")+COUNTIF('Compliance level A'!E512,"Not?apply")+COUNTIF('Compliance level A'!E531,"Not?apply")+COUNTIF('Compliance level A'!E550,"Not?apply")</f>
        <v>0</v>
      </c>
      <c r="E55" s="36">
        <f>COUNTIF('Compliance level AA'!E18,"Yes")+COUNTIF('Compliance level AA'!E37,"Yes")+COUNTIF('Compliance level AA'!E56,"Yes")+COUNTIF('Compliance level AA'!E75,"Yes")+COUNTIF('Compliance level AA'!E94,"Yes")+COUNTIF('Compliance level AA'!E113,"Yes")+COUNTIF('Compliance level AA'!E132,"Yes")+COUNTIF('Compliance level AA'!E151,"Yes")+COUNTIF('Compliance level AA'!E170,"Yes")+COUNTIF('Compliance level AA'!E189,"Yes")+COUNTIF('Compliance level AA'!E208,"Yes")+COUNTIF('Compliance level AA'!E227,"Yes")+COUNTIF('Compliance level AA'!E246,"Yes")+COUNTIF('Compliance level AA'!E265,"Yes")+COUNTIF('Compliance level AA'!E284,"Yes")+COUNTIF('Compliance level AA'!E303,"Yes")+COUNTIF('Compliance level AA'!E322,"Yes")+COUNTIF('Compliance level AA'!E341,"Yes")+COUNTIF('Compliance level AA'!E360,"Yes")+COUNTIF('Compliance level AA'!E379,"Yes")+COUNTIF('Compliance level AA'!E398,"Yes")+COUNTIF('Compliance level AA'!E417,"Yes")</f>
        <v>0</v>
      </c>
      <c r="F55" s="36">
        <f>COUNTIF('Compliance level AA'!E18,"Yes")+COUNTIF('Compliance level AA'!E37,"Yes")+COUNTIF('Compliance level AA'!E56,"*No?")+COUNTIF('Compliance level AA'!E75,"*No?")+COUNTIF('Compliance level AA'!E94,"*No?")+COUNTIF('Compliance level AA'!E113,"*No?")+COUNTIF('Compliance level AA'!E132,"*No?")+COUNTIF('Compliance level AA'!E151,"*No?")+COUNTIF('Compliance level AA'!E170,"*No?")+COUNTIF('Compliance level AA'!E189,"*No?")+COUNTIF('Compliance level AA'!E208,"*No?")+COUNTIF('Compliance level AA'!E227,"*No?")+COUNTIF('Compliance level AA'!E246,"*No?")+COUNTIF('Compliance level AA'!E265,"*No?")+COUNTIF('Compliance level AA'!E284,"*No?")+COUNTIF('Compliance level AA'!E303,"*No?")+COUNTIF('Compliance level AA'!E322,"*No?")+COUNTIF('Compliance level AA'!E341,"*No?")+COUNTIF('Compliance level AA'!E360,"*No?")+COUNTIF('Compliance level AA'!E379,"*No?")+COUNTIF('Compliance level AA'!E398,"*No?")+COUNTIF('Compliance level AA'!E417,"*No?")</f>
        <v>0</v>
      </c>
      <c r="G55" s="36">
        <f>COUNTIF('Compliance level AA'!E18,"Not?Apply")+COUNTIF('Compliance level AA'!E37,"Not?Apply")+COUNTIF('Compliance level AA'!E56,"Not?Apply")+COUNTIF('Compliance level AA'!E75,"Not?Apply")+COUNTIF('Compliance level AA'!E94,"Not?apply")+COUNTIF('Compliance level AA'!E113,"Not?apply")+COUNTIF('Compliance level AA'!E132,"Not?apply")+COUNTIF('Compliance level AA'!E151,"Not?apply")+COUNTIF('Compliance level AA'!E170,"Not?apply")+COUNTIF('Compliance level AA'!E189,"Not?apply")+COUNTIF('Compliance level AA'!E208,"Not?apply")+COUNTIF('Compliance level AA'!E227,"Not?apply")+COUNTIF('Compliance level AA'!E246,"Not?apply")+COUNTIF('Compliance level AA'!E265,"Not?apply")+COUNTIF('Compliance level AA'!E284,"Not?apply")+COUNTIF('Compliance level AA'!E303,"Not?apply")+COUNTIF('Compliance level AA'!E322,"Not?apply")+COUNTIF('Compliance level AA'!E341,"Not?apply")+COUNTIF('Compliance level AA'!E360,"Not?apply")+COUNTIF('Compliance level AA'!E379,"Not?apply")+COUNTIF('Compliance level AA'!E398,"Not?apply")+COUNTIF('Compliance level AA'!E417,"Not?apply")</f>
        <v>0</v>
      </c>
      <c r="H55" s="26">
        <f t="shared" ref="H55:H59" si="20">IF(D55+C55+B55&gt;0,(30-D55),0)</f>
        <v>0</v>
      </c>
      <c r="I55" s="27" t="str">
        <f t="shared" si="14"/>
        <v/>
      </c>
      <c r="J55" s="27" t="str">
        <f t="shared" si="15"/>
        <v/>
      </c>
      <c r="K55" s="29">
        <f t="shared" si="19"/>
        <v>0</v>
      </c>
      <c r="L55" s="30" t="str">
        <f t="shared" si="16"/>
        <v/>
      </c>
      <c r="M55" s="30" t="str">
        <f t="shared" si="17"/>
        <v/>
      </c>
    </row>
    <row r="56" spans="1:13" x14ac:dyDescent="0.25">
      <c r="A56" s="23" t="str">
        <f>'General Information'!B22</f>
        <v xml:space="preserve"> </v>
      </c>
      <c r="B56" s="35">
        <f>COUNTIF('Compliance level A'!E19,"Yes")+COUNTIF('Compliance level A'!E38,"Yes")+COUNTIF('Compliance level A'!E57,"Yes")+COUNTIF('Compliance level A'!E76,"Yes")+COUNTIF('Compliance level A'!E95,"Yes")+COUNTIF('Compliance level A'!E114,"Yes")+COUNTIF('Compliance level A'!E133,"Yes")+COUNTIF('Compliance level A'!E152,"Yes")+COUNTIF('Compliance level A'!E171,"Yes")+COUNTIF('Compliance level A'!E190,"Yes")+COUNTIF('Compliance level A'!E209,"Yes")+COUNTIF('Compliance level A'!E228,"Yes")+COUNTIF('Compliance level A'!E247,"Yes")+COUNTIF('Compliance level A'!E266,"Yes")+COUNTIF('Compliance level A'!E285,"Yes")+COUNTIF('Compliance level A'!E304,"Yes")+COUNTIF('Compliance level A'!E323,"Yes")+COUNTIF('Compliance level A'!E342,"Yes")+COUNTIF('Compliance level A'!E361,"Yes")+COUNTIF('Compliance level A'!E380,"Yes")+COUNTIF('Compliance level A'!E399,"Yes")+COUNTIF('Compliance level A'!E418,"Yes")+COUNTIF('Compliance level A'!E437,"Yes")+COUNTIF('Compliance level A'!E456,"Yes")+COUNTIF('Compliance level A'!E475,"Yes")+COUNTIF('Compliance level A'!E494,"Yes")+COUNTIF('Compliance level A'!E513,"Yes")+COUNTIF('Compliance level A'!E532,"Yes")+COUNTIF('Compliance level A'!E551,"Yes")</f>
        <v>0</v>
      </c>
      <c r="C56" s="35">
        <f>COUNTIF('Compliance level A'!E19,"*No?")+COUNTIF('Compliance level A'!E38,"*No?")+COUNTIF('Compliance level A'!E57,"*No?")+COUNTIF('Compliance level A'!E76,"*No?")+COUNTIF('Compliance level A'!E95,"*No?")+COUNTIF('Compliance level A'!E114,"*No?")+COUNTIF('Compliance level A'!E133,"*No?")+COUNTIF('Compliance level A'!E152,"*No?")+COUNTIF('Compliance level A'!E171,"*No?")+COUNTIF('Compliance level A'!E190,"*No?")+COUNTIF('Compliance level A'!E209,"*No?")+COUNTIF('Compliance level A'!E228,"*No?")+COUNTIF('Compliance level A'!E247,"*No?")+COUNTIF('Compliance level A'!E266,"*No?")+COUNTIF('Compliance level A'!E285,"*No?")+COUNTIF('Compliance level A'!E304,"*No?")+COUNTIF('Compliance level A'!E323,"*No?")+COUNTIF('Compliance level A'!E342,"*No?")+COUNTIF('Compliance level A'!E361,"*No?")+COUNTIF('Compliance level A'!E380,"*No?")+COUNTIF('Compliance level A'!E399,"*No?")+COUNTIF('Compliance level A'!E418,"*No?")+COUNTIF('Compliance level A'!E437,"*No?")+COUNTIF('Compliance level A'!E456,"*No?")+COUNTIF('Compliance level A'!E475,"*No?")+COUNTIF('Compliance level A'!E494,"*No?")+COUNTIF('Compliance level A'!E513,"*No?")+COUNTIF('Compliance level A'!E532,"*No?")+COUNTIF('Compliance level A'!E551,"*No?")</f>
        <v>0</v>
      </c>
      <c r="D56" s="35">
        <f>COUNTIF('Compliance level A'!E19,"Not?Apply")+COUNTIF('Compliance level A'!E38,"Not?Apply")+COUNTIF('Compliance level A'!E38,"Not?Apply")+COUNTIF('Compliance level A'!E57,"Not?Apply")+COUNTIF('Compliance level A'!E76,"Not?Apply")+COUNTIF('Compliance level A'!E95,"Not?apply")+COUNTIF('Compliance level A'!E114,"Not?apply")+COUNTIF('Compliance level A'!E133,"Not?apply")+COUNTIF('Compliance level A'!E152,"Not?apply")+COUNTIF('Compliance level A'!E171,"Not?apply")+COUNTIF('Compliance level A'!E190,"Not?apply")+COUNTIF('Compliance level A'!E209,"Not?apply")+COUNTIF('Compliance level A'!E228,"Not?apply")+COUNTIF('Compliance level A'!E247,"Not?apply")+COUNTIF('Compliance level A'!E266,"Not?apply")+COUNTIF('Compliance level A'!E285,"Not?apply")+COUNTIF('Compliance level A'!E304,"Not?apply")+COUNTIF('Compliance level A'!E323,"Not?apply")+COUNTIF('Compliance level A'!E342,"Not?apply")+COUNTIF('Compliance level A'!E361,"Not?apply")+COUNTIF('Compliance level A'!E380,"Not?apply")+COUNTIF('Compliance level A'!E399,"Not?apply")+COUNTIF('Compliance level A'!E418,"Not?apply")+COUNTIF('Compliance level A'!E437,"Not?apply")+COUNTIF('Compliance level A'!E456,"Not?apply")+COUNTIF('Compliance level A'!E475,"Not?apply")+COUNTIF('Compliance level A'!E494,"Not?apply")+COUNTIF('Compliance level A'!E513,"Not?apply")+COUNTIF('Compliance level A'!E532,"Not?apply")+COUNTIF('Compliance level A'!E551,"Not?apply")</f>
        <v>0</v>
      </c>
      <c r="E56" s="36">
        <f>COUNTIF('Compliance level AA'!E19,"Yes")+COUNTIF('Compliance level AA'!E38,"Yes")+COUNTIF('Compliance level AA'!E57,"Yes")+COUNTIF('Compliance level AA'!E76,"Yes")+COUNTIF('Compliance level AA'!E95,"Yes")+COUNTIF('Compliance level AA'!E114,"Yes")+COUNTIF('Compliance level AA'!E133,"Yes")+COUNTIF('Compliance level AA'!E152,"Yes")+COUNTIF('Compliance level AA'!E171,"Yes")+COUNTIF('Compliance level AA'!E190,"Yes")+COUNTIF('Compliance level AA'!E209,"Yes")+COUNTIF('Compliance level AA'!E228,"Yes")+COUNTIF('Compliance level AA'!E247,"Yes")+COUNTIF('Compliance level AA'!E266,"Yes")+COUNTIF('Compliance level AA'!E285,"Yes")+COUNTIF('Compliance level AA'!E304,"Yes")+COUNTIF('Compliance level AA'!E323,"Yes")+COUNTIF('Compliance level AA'!E342,"Yes")+COUNTIF('Compliance level AA'!E361,"Yes")+COUNTIF('Compliance level AA'!E380,"Yes")+COUNTIF('Compliance level AA'!E399,"Yes")+COUNTIF('Compliance level AA'!E418,"Yes")</f>
        <v>0</v>
      </c>
      <c r="F56" s="36">
        <f>COUNTIF('Compliance level AA'!E19,"Yes")+COUNTIF('Compliance level AA'!E38,"Yes")+COUNTIF('Compliance level AA'!E57,"*No?")+COUNTIF('Compliance level AA'!E76,"*No?")+COUNTIF('Compliance level AA'!E95,"*No?")+COUNTIF('Compliance level AA'!E114,"*No?")+COUNTIF('Compliance level AA'!E133,"*No?")+COUNTIF('Compliance level AA'!E152,"*No?")+COUNTIF('Compliance level AA'!E171,"*No?")+COUNTIF('Compliance level AA'!E190,"*No?")+COUNTIF('Compliance level AA'!E209,"*No?")+COUNTIF('Compliance level AA'!E228,"*No?")+COUNTIF('Compliance level AA'!E247,"*No?")+COUNTIF('Compliance level AA'!E266,"*No?")+COUNTIF('Compliance level AA'!E285,"*No?")+COUNTIF('Compliance level AA'!E304,"*No?")+COUNTIF('Compliance level AA'!E323,"*No?")+COUNTIF('Compliance level AA'!E342,"*No?")+COUNTIF('Compliance level AA'!E361,"*No?")+COUNTIF('Compliance level AA'!E380,"*No?")+COUNTIF('Compliance level AA'!E399,"*No?")+COUNTIF('Compliance level AA'!E418,"*No?")</f>
        <v>0</v>
      </c>
      <c r="G56" s="36">
        <f>COUNTIF('Compliance level AA'!E19,"Not?Apply")+COUNTIF('Compliance level AA'!E38,"Not?Apply")+COUNTIF('Compliance level AA'!E57,"Not?Apply")+COUNTIF('Compliance level AA'!E76,"Not?Apply")+COUNTIF('Compliance level AA'!E95,"Not?apply")+COUNTIF('Compliance level AA'!E114,"Not?apply")+COUNTIF('Compliance level AA'!E133,"Not?apply")+COUNTIF('Compliance level AA'!E152,"Not?apply")+COUNTIF('Compliance level AA'!E171,"Not?apply")+COUNTIF('Compliance level AA'!E190,"Not?apply")+COUNTIF('Compliance level AA'!E209,"Not?apply")+COUNTIF('Compliance level AA'!E228,"Not?apply")+COUNTIF('Compliance level AA'!E247,"Not?apply")+COUNTIF('Compliance level AA'!E266,"Not?apply")+COUNTIF('Compliance level AA'!E285,"Not?apply")+COUNTIF('Compliance level AA'!E304,"Not?apply")+COUNTIF('Compliance level AA'!E323,"Not?apply")+COUNTIF('Compliance level AA'!E342,"Not?apply")+COUNTIF('Compliance level AA'!E361,"Not?apply")+COUNTIF('Compliance level AA'!E380,"Not?apply")+COUNTIF('Compliance level AA'!E399,"Not?apply")+COUNTIF('Compliance level AA'!E418,"Not?apply")</f>
        <v>0</v>
      </c>
      <c r="H56" s="26">
        <f t="shared" si="20"/>
        <v>0</v>
      </c>
      <c r="I56" s="27" t="str">
        <f t="shared" si="14"/>
        <v/>
      </c>
      <c r="J56" s="27" t="str">
        <f t="shared" si="15"/>
        <v/>
      </c>
      <c r="K56" s="29">
        <f t="shared" si="19"/>
        <v>0</v>
      </c>
      <c r="L56" s="30" t="str">
        <f t="shared" si="16"/>
        <v/>
      </c>
      <c r="M56" s="30" t="str">
        <f t="shared" si="17"/>
        <v/>
      </c>
    </row>
    <row r="57" spans="1:13" x14ac:dyDescent="0.25">
      <c r="A57" s="23" t="str">
        <f>'General Information'!B23</f>
        <v xml:space="preserve"> </v>
      </c>
      <c r="B57" s="35">
        <f>COUNTIF('Compliance level A'!E20,"Yes")+COUNTIF('Compliance level A'!E39,"Yes")+COUNTIF('Compliance level A'!E58,"Yes")+COUNTIF('Compliance level A'!E77,"Yes")+COUNTIF('Compliance level A'!E96,"Yes")+COUNTIF('Compliance level A'!E115,"Yes")+COUNTIF('Compliance level A'!E134,"Yes")+COUNTIF('Compliance level A'!E153,"Yes")+COUNTIF('Compliance level A'!E172,"Yes")+COUNTIF('Compliance level A'!E191,"Yes")+COUNTIF('Compliance level A'!E210,"Yes")+COUNTIF('Compliance level A'!E229,"Yes")+COUNTIF('Compliance level A'!E248,"Yes")+COUNTIF('Compliance level A'!E267,"Yes")+COUNTIF('Compliance level A'!E286,"Yes")+COUNTIF('Compliance level A'!E305,"Yes")+COUNTIF('Compliance level A'!E324,"Yes")+COUNTIF('Compliance level A'!E343,"Yes")+COUNTIF('Compliance level A'!E362,"Yes")+COUNTIF('Compliance level A'!E381,"Yes")+COUNTIF('Compliance level A'!E400,"Yes")+COUNTIF('Compliance level A'!E419,"Yes")+COUNTIF('Compliance level A'!E438,"Yes")+COUNTIF('Compliance level A'!E457,"Yes")+COUNTIF('Compliance level A'!E476,"Yes")+COUNTIF('Compliance level A'!E495,"Yes")+COUNTIF('Compliance level A'!E514,"Yes")+COUNTIF('Compliance level A'!E533,"Yes")+COUNTIF('Compliance level A'!E552,"Yes")</f>
        <v>0</v>
      </c>
      <c r="C57" s="35">
        <f>COUNTIF('Compliance level A'!E20,"*No?")+COUNTIF('Compliance level A'!E39,"*No?")+COUNTIF('Compliance level A'!E58,"*No?")+COUNTIF('Compliance level A'!E77,"*No?")+COUNTIF('Compliance level A'!E96,"*No?")+COUNTIF('Compliance level A'!E115,"*No?")+COUNTIF('Compliance level A'!E134,"*No?")+COUNTIF('Compliance level A'!E153,"*No?")+COUNTIF('Compliance level A'!E172,"*No?")+COUNTIF('Compliance level A'!E191,"*No?")+COUNTIF('Compliance level A'!E210,"*No?")+COUNTIF('Compliance level A'!E229,"*No?")+COUNTIF('Compliance level A'!E248,"*No?")+COUNTIF('Compliance level A'!E267,"*No?")+COUNTIF('Compliance level A'!E286,"*No?")+COUNTIF('Compliance level A'!E305,"*No?")+COUNTIF('Compliance level A'!E324,"*No?")+COUNTIF('Compliance level A'!E343,"*No?")+COUNTIF('Compliance level A'!E362,"*No?")+COUNTIF('Compliance level A'!E381,"*No?")+COUNTIF('Compliance level A'!E400,"*No?")+COUNTIF('Compliance level A'!E419,"*No?")+COUNTIF('Compliance level A'!E438,"*No?")+COUNTIF('Compliance level A'!E457,"*No?")+COUNTIF('Compliance level A'!E476,"*No?")+COUNTIF('Compliance level A'!E495,"*No?")+COUNTIF('Compliance level A'!E514,"*No?")+COUNTIF('Compliance level A'!E533,"*No?")+COUNTIF('Compliance level A'!E552,"*No?")</f>
        <v>0</v>
      </c>
      <c r="D57" s="35">
        <f>COUNTIF('Compliance level A'!E20,"Not?Apply")+COUNTIF('Compliance level A'!E39,"Not?Apply")+COUNTIF('Compliance level A'!E39,"Not?Apply")+COUNTIF('Compliance level A'!E58,"Not?Apply")+COUNTIF('Compliance level A'!E77,"Not?Apply")+COUNTIF('Compliance level A'!E96,"Not?apply")+COUNTIF('Compliance level A'!E115,"Not?apply")+COUNTIF('Compliance level A'!E134,"Not?apply")+COUNTIF('Compliance level A'!E153,"Not?apply")+COUNTIF('Compliance level A'!E172,"Not?apply")+COUNTIF('Compliance level A'!E191,"Not?apply")+COUNTIF('Compliance level A'!E210,"Not?apply")+COUNTIF('Compliance level A'!E229,"Not?apply")+COUNTIF('Compliance level A'!E248,"Not?apply")+COUNTIF('Compliance level A'!E267,"Not?apply")+COUNTIF('Compliance level A'!E286,"Not?apply")+COUNTIF('Compliance level A'!E305,"Not?apply")+COUNTIF('Compliance level A'!E324,"Not?apply")+COUNTIF('Compliance level A'!E343,"Not?apply")+COUNTIF('Compliance level A'!E362,"Not?apply")+COUNTIF('Compliance level A'!E381,"Not?apply")+COUNTIF('Compliance level A'!E400,"Not?apply")+COUNTIF('Compliance level A'!E419,"Not?apply")+COUNTIF('Compliance level A'!E438,"Not?apply")+COUNTIF('Compliance level A'!E457,"Not?apply")+COUNTIF('Compliance level A'!E476,"Not?apply")+COUNTIF('Compliance level A'!E495,"Not?apply")+COUNTIF('Compliance level A'!E514,"Not?apply")+COUNTIF('Compliance level A'!E533,"Not?apply")+COUNTIF('Compliance level A'!E552,"Not?apply")</f>
        <v>0</v>
      </c>
      <c r="E57" s="36">
        <f>COUNTIF('Compliance level AA'!E20,"Yes")+COUNTIF('Compliance level AA'!E39,"Yes")+COUNTIF('Compliance level AA'!E58,"Yes")+COUNTIF('Compliance level AA'!E77,"Yes")+COUNTIF('Compliance level AA'!E96,"Yes")+COUNTIF('Compliance level AA'!E115,"Yes")+COUNTIF('Compliance level AA'!E134,"Yes")+COUNTIF('Compliance level AA'!E153,"Yes")+COUNTIF('Compliance level AA'!E172,"Yes")+COUNTIF('Compliance level AA'!E191,"Yes")+COUNTIF('Compliance level AA'!E210,"Yes")+COUNTIF('Compliance level AA'!E229,"Yes")+COUNTIF('Compliance level AA'!E248,"Yes")+COUNTIF('Compliance level AA'!E267,"Yes")+COUNTIF('Compliance level AA'!E286,"Yes")+COUNTIF('Compliance level AA'!E305,"Yes")+COUNTIF('Compliance level AA'!E324,"Yes")+COUNTIF('Compliance level AA'!E343,"Yes")+COUNTIF('Compliance level AA'!E362,"Yes")+COUNTIF('Compliance level AA'!E381,"Yes")+COUNTIF('Compliance level AA'!E400,"Yes")+COUNTIF('Compliance level AA'!E419,"Yes")</f>
        <v>0</v>
      </c>
      <c r="F57" s="36">
        <f>COUNTIF('Compliance level AA'!E20,"Yes")+COUNTIF('Compliance level AA'!E39,"Yes")+COUNTIF('Compliance level AA'!E58,"*No?")+COUNTIF('Compliance level AA'!E77,"*No?")+COUNTIF('Compliance level AA'!E96,"*No?")+COUNTIF('Compliance level AA'!E115,"*No?")+COUNTIF('Compliance level AA'!E134,"*No?")+COUNTIF('Compliance level AA'!E153,"*No?")+COUNTIF('Compliance level AA'!E172,"*No?")+COUNTIF('Compliance level AA'!E191,"*No?")+COUNTIF('Compliance level AA'!E210,"*No?")+COUNTIF('Compliance level AA'!E229,"*No?")+COUNTIF('Compliance level AA'!E248,"*No?")+COUNTIF('Compliance level AA'!E267,"*No?")+COUNTIF('Compliance level AA'!E286,"*No?")+COUNTIF('Compliance level AA'!E305,"*No?")+COUNTIF('Compliance level AA'!E324,"*No?")+COUNTIF('Compliance level AA'!E343,"*No?")+COUNTIF('Compliance level AA'!E362,"*No?")+COUNTIF('Compliance level AA'!E381,"*No?")+COUNTIF('Compliance level AA'!E400,"*No?")+COUNTIF('Compliance level AA'!E419,"*No?")</f>
        <v>0</v>
      </c>
      <c r="G57" s="36">
        <f>COUNTIF('Compliance level AA'!E20,"Not?Apply")+COUNTIF('Compliance level AA'!E39,"Not?Apply")+COUNTIF('Compliance level AA'!E58,"Not?Apply")+COUNTIF('Compliance level AA'!E77,"Not?Apply")+COUNTIF('Compliance level AA'!E96,"Not?apply")+COUNTIF('Compliance level AA'!E115,"Not?apply")+COUNTIF('Compliance level AA'!E134,"Not?apply")+COUNTIF('Compliance level AA'!E153,"Not?apply")+COUNTIF('Compliance level AA'!E172,"Not?apply")+COUNTIF('Compliance level AA'!E191,"Not?apply")+COUNTIF('Compliance level AA'!E210,"Not?apply")+COUNTIF('Compliance level AA'!E229,"Not?apply")+COUNTIF('Compliance level AA'!E248,"Not?apply")+COUNTIF('Compliance level AA'!E267,"Not?apply")+COUNTIF('Compliance level AA'!E286,"Not?apply")+COUNTIF('Compliance level AA'!E305,"Not?apply")+COUNTIF('Compliance level AA'!E324,"Not?apply")+COUNTIF('Compliance level AA'!E343,"Not?apply")+COUNTIF('Compliance level AA'!E362,"Not?apply")+COUNTIF('Compliance level AA'!E381,"Not?apply")+COUNTIF('Compliance level AA'!E400,"Not?apply")+COUNTIF('Compliance level AA'!E419,"Not?apply")</f>
        <v>0</v>
      </c>
      <c r="H57" s="26">
        <f t="shared" si="20"/>
        <v>0</v>
      </c>
      <c r="I57" s="27" t="str">
        <f t="shared" si="14"/>
        <v/>
      </c>
      <c r="J57" s="27" t="str">
        <f t="shared" si="15"/>
        <v/>
      </c>
      <c r="K57" s="29">
        <f t="shared" si="19"/>
        <v>0</v>
      </c>
      <c r="L57" s="30" t="str">
        <f t="shared" si="16"/>
        <v/>
      </c>
      <c r="M57" s="30" t="str">
        <f t="shared" si="17"/>
        <v/>
      </c>
    </row>
    <row r="58" spans="1:13" x14ac:dyDescent="0.25">
      <c r="A58" s="23" t="str">
        <f>'General Information'!B24</f>
        <v xml:space="preserve"> </v>
      </c>
      <c r="B58" s="35">
        <f>COUNTIF('Compliance level A'!E21,"Yes")+COUNTIF('Compliance level A'!E40,"Yes")+COUNTIF('Compliance level A'!E59,"Yes")+COUNTIF('Compliance level A'!E78,"Yes")+COUNTIF('Compliance level A'!E97,"Yes")+COUNTIF('Compliance level A'!E116,"Yes")+COUNTIF('Compliance level A'!E135,"Yes")+COUNTIF('Compliance level A'!E154,"Yes")+COUNTIF('Compliance level A'!E173,"Yes")+COUNTIF('Compliance level A'!E192,"Yes")+COUNTIF('Compliance level A'!E211,"Yes")+COUNTIF('Compliance level A'!E230,"Yes")+COUNTIF('Compliance level A'!E249,"Yes")+COUNTIF('Compliance level A'!E268,"Yes")+COUNTIF('Compliance level A'!E287,"Yes")+COUNTIF('Compliance level A'!E306,"Yes")+COUNTIF('Compliance level A'!E325,"Yes")+COUNTIF('Compliance level A'!E344,"Yes")+COUNTIF('Compliance level A'!E363,"Yes")+COUNTIF('Compliance level A'!E382,"Yes")+COUNTIF('Compliance level A'!E401,"Yes")+COUNTIF('Compliance level A'!E420,"Yes")+COUNTIF('Compliance level A'!E439,"Yes")+COUNTIF('Compliance level A'!E458,"Yes")+COUNTIF('Compliance level A'!E477,"Yes")+COUNTIF('Compliance level A'!E496,"Yes")+COUNTIF('Compliance level A'!E515,"Yes")+COUNTIF('Compliance level A'!E534,"Yes")+COUNTIF('Compliance level A'!E553,"Yes")</f>
        <v>0</v>
      </c>
      <c r="C58" s="35">
        <f>COUNTIF('Compliance level A'!E21,"*No?")+COUNTIF('Compliance level A'!E40,"*No?")+COUNTIF('Compliance level A'!E59,"*No?")+COUNTIF('Compliance level A'!E78,"*No?")+COUNTIF('Compliance level A'!E97,"*No?")+COUNTIF('Compliance level A'!E116,"*No?")+COUNTIF('Compliance level A'!E135,"*No?")+COUNTIF('Compliance level A'!E154,"*No?")+COUNTIF('Compliance level A'!E173,"*No?")+COUNTIF('Compliance level A'!E192,"*No?")+COUNTIF('Compliance level A'!E211,"*No?")+COUNTIF('Compliance level A'!E230,"*No?")+COUNTIF('Compliance level A'!E249,"*No?")+COUNTIF('Compliance level A'!E268,"*No?")+COUNTIF('Compliance level A'!E287,"*No?")+COUNTIF('Compliance level A'!E306,"*No?")+COUNTIF('Compliance level A'!E325,"*No?")+COUNTIF('Compliance level A'!E344,"*No?")+COUNTIF('Compliance level A'!E363,"*No?")+COUNTIF('Compliance level A'!E382,"*No?")+COUNTIF('Compliance level A'!E401,"*No?")+COUNTIF('Compliance level A'!E420,"*No?")+COUNTIF('Compliance level A'!E439,"*No?")+COUNTIF('Compliance level A'!E458,"*No?")+COUNTIF('Compliance level A'!E477,"*No?")+COUNTIF('Compliance level A'!E496,"*No?")+COUNTIF('Compliance level A'!E515,"*No?")+COUNTIF('Compliance level A'!E534,"*No?")+COUNTIF('Compliance level A'!E553,"*No?")</f>
        <v>0</v>
      </c>
      <c r="D58" s="35">
        <f>COUNTIF('Compliance level A'!E21,"Not?Apply")+COUNTIF('Compliance level A'!E40,"Not?Apply")+COUNTIF('Compliance level A'!E40,"Not?Apply")+COUNTIF('Compliance level A'!E59,"Not?Apply")+COUNTIF('Compliance level A'!E78,"Not?Apply")+COUNTIF('Compliance level A'!E97,"Not?apply")+COUNTIF('Compliance level A'!E116,"Not?apply")+COUNTIF('Compliance level A'!E135,"Not?apply")+COUNTIF('Compliance level A'!E154,"Not?apply")+COUNTIF('Compliance level A'!E173,"Not?apply")+COUNTIF('Compliance level A'!E192,"Not?apply")+COUNTIF('Compliance level A'!E211,"Not?apply")+COUNTIF('Compliance level A'!E230,"Not?apply")+COUNTIF('Compliance level A'!E249,"Not?apply")+COUNTIF('Compliance level A'!E268,"Not?apply")+COUNTIF('Compliance level A'!E287,"Not?apply")+COUNTIF('Compliance level A'!E306,"Not?apply")+COUNTIF('Compliance level A'!E325,"Not?apply")+COUNTIF('Compliance level A'!E344,"Not?apply")+COUNTIF('Compliance level A'!E363,"Not?apply")+COUNTIF('Compliance level A'!E382,"Not?apply")+COUNTIF('Compliance level A'!E401,"Not?apply")+COUNTIF('Compliance level A'!E420,"Not?apply")+COUNTIF('Compliance level A'!E439,"Not?apply")+COUNTIF('Compliance level A'!E458,"Not?apply")+COUNTIF('Compliance level A'!E477,"Not?apply")+COUNTIF('Compliance level A'!E496,"Not?apply")+COUNTIF('Compliance level A'!E515,"Not?apply")+COUNTIF('Compliance level A'!E534,"Not?apply")+COUNTIF('Compliance level A'!E553,"Not?apply")</f>
        <v>0</v>
      </c>
      <c r="E58" s="36">
        <f>COUNTIF('Compliance level AA'!E21,"Yes")+COUNTIF('Compliance level AA'!E40,"Yes")+COUNTIF('Compliance level AA'!E59,"Yes")+COUNTIF('Compliance level AA'!E78,"Yes")+COUNTIF('Compliance level AA'!E97,"Yes")+COUNTIF('Compliance level AA'!E116,"Yes")+COUNTIF('Compliance level AA'!E135,"Yes")+COUNTIF('Compliance level AA'!E154,"Yes")+COUNTIF('Compliance level AA'!E173,"Yes")+COUNTIF('Compliance level AA'!E192,"Yes")+COUNTIF('Compliance level AA'!E211,"Yes")+COUNTIF('Compliance level AA'!E230,"Yes")+COUNTIF('Compliance level AA'!E249,"Yes")+COUNTIF('Compliance level AA'!E268,"Yes")+COUNTIF('Compliance level AA'!E287,"Yes")+COUNTIF('Compliance level AA'!E306,"Yes")+COUNTIF('Compliance level AA'!E325,"Yes")+COUNTIF('Compliance level AA'!E344,"Yes")+COUNTIF('Compliance level AA'!E363,"Yes")+COUNTIF('Compliance level AA'!E382,"Yes")+COUNTIF('Compliance level AA'!E401,"Yes")+COUNTIF('Compliance level AA'!E420,"Yes")</f>
        <v>0</v>
      </c>
      <c r="F58" s="36">
        <f>COUNTIF('Compliance level AA'!E21,"Yes")+COUNTIF('Compliance level AA'!E40,"Yes")+COUNTIF('Compliance level AA'!E59,"*No?")+COUNTIF('Compliance level AA'!E78,"*No?")+COUNTIF('Compliance level AA'!E97,"*No?")+COUNTIF('Compliance level AA'!E116,"*No?")+COUNTIF('Compliance level AA'!E135,"*No?")+COUNTIF('Compliance level AA'!E154,"*No?")+COUNTIF('Compliance level AA'!E173,"*No?")+COUNTIF('Compliance level AA'!E192,"*No?")+COUNTIF('Compliance level AA'!E211,"*No?")+COUNTIF('Compliance level AA'!E230,"*No?")+COUNTIF('Compliance level AA'!E249,"*No?")+COUNTIF('Compliance level AA'!E268,"*No?")+COUNTIF('Compliance level AA'!E287,"*No?")+COUNTIF('Compliance level AA'!E306,"*No?")+COUNTIF('Compliance level AA'!E325,"*No?")+COUNTIF('Compliance level AA'!E344,"*No?")+COUNTIF('Compliance level AA'!E363,"*No?")+COUNTIF('Compliance level AA'!E382,"*No?")+COUNTIF('Compliance level AA'!E401,"*No?")+COUNTIF('Compliance level AA'!E420,"*No?")</f>
        <v>0</v>
      </c>
      <c r="G58" s="36">
        <f>COUNTIF('Compliance level AA'!E21,"Not?Apply")+COUNTIF('Compliance level AA'!E40,"Not?Apply")+COUNTIF('Compliance level AA'!E59,"Not?Apply")+COUNTIF('Compliance level AA'!E78,"Not?Apply")+COUNTIF('Compliance level AA'!E97,"Not?apply")+COUNTIF('Compliance level AA'!E116,"Not?apply")+COUNTIF('Compliance level AA'!E135,"Not?apply")+COUNTIF('Compliance level AA'!E154,"Not?apply")+COUNTIF('Compliance level AA'!E173,"Not?apply")+COUNTIF('Compliance level AA'!E192,"Not?apply")+COUNTIF('Compliance level AA'!E211,"Not?apply")+COUNTIF('Compliance level AA'!E230,"Not?apply")+COUNTIF('Compliance level AA'!E249,"Not?apply")+COUNTIF('Compliance level AA'!E268,"Not?apply")+COUNTIF('Compliance level AA'!E287,"Not?apply")+COUNTIF('Compliance level AA'!E306,"Not?apply")+COUNTIF('Compliance level AA'!E325,"Not?apply")+COUNTIF('Compliance level AA'!E344,"Not?apply")+COUNTIF('Compliance level AA'!E363,"Not?apply")+COUNTIF('Compliance level AA'!E382,"Not?apply")+COUNTIF('Compliance level AA'!E401,"Not?apply")+COUNTIF('Compliance level AA'!E420,"Not?apply")</f>
        <v>0</v>
      </c>
      <c r="H58" s="26">
        <f t="shared" si="20"/>
        <v>0</v>
      </c>
      <c r="I58" s="27" t="str">
        <f t="shared" si="14"/>
        <v/>
      </c>
      <c r="J58" s="27" t="str">
        <f t="shared" si="15"/>
        <v/>
      </c>
      <c r="K58" s="29">
        <f t="shared" si="19"/>
        <v>0</v>
      </c>
      <c r="L58" s="30" t="str">
        <f t="shared" si="16"/>
        <v/>
      </c>
      <c r="M58" s="30" t="str">
        <f t="shared" si="17"/>
        <v/>
      </c>
    </row>
    <row r="59" spans="1:13" x14ac:dyDescent="0.25">
      <c r="A59" s="23" t="str">
        <f>'General Information'!B25</f>
        <v xml:space="preserve"> </v>
      </c>
      <c r="B59" s="35">
        <f>COUNTIF('Compliance level A'!E22,"Yes")+COUNTIF('Compliance level A'!E41,"Yes")+COUNTIF('Compliance level A'!E60,"Yes")+COUNTIF('Compliance level A'!E79,"Yes")+COUNTIF('Compliance level A'!E98,"Yes")+COUNTIF('Compliance level A'!E117,"Yes")+COUNTIF('Compliance level A'!E136,"Yes")+COUNTIF('Compliance level A'!E155,"Yes")+COUNTIF('Compliance level A'!E174,"Yes")+COUNTIF('Compliance level A'!E193,"Yes")+COUNTIF('Compliance level A'!E212,"Yes")+COUNTIF('Compliance level A'!E231,"Yes")+COUNTIF('Compliance level A'!E250,"Yes")+COUNTIF('Compliance level A'!E269,"Yes")+COUNTIF('Compliance level A'!E288,"Yes")+COUNTIF('Compliance level A'!E307,"Yes")+COUNTIF('Compliance level A'!E326,"Yes")+COUNTIF('Compliance level A'!E345,"Yes")+COUNTIF('Compliance level A'!E364,"Yes")+COUNTIF('Compliance level A'!E383,"Yes")+COUNTIF('Compliance level A'!E402,"Yes")+COUNTIF('Compliance level A'!E421,"Yes")+COUNTIF('Compliance level A'!E440,"Yes")+COUNTIF('Compliance level A'!E459,"Yes")+COUNTIF('Compliance level A'!E478,"Yes")+COUNTIF('Compliance level A'!E497,"Yes")+COUNTIF('Compliance level A'!E516,"Yes")+COUNTIF('Compliance level A'!E535,"Yes")+COUNTIF('Compliance level A'!E554,"Yes")</f>
        <v>0</v>
      </c>
      <c r="C59" s="35">
        <f>COUNTIF('Compliance level A'!E22,"*No?")+COUNTIF('Compliance level A'!E41,"*No?")+COUNTIF('Compliance level A'!E60,"*No?")+COUNTIF('Compliance level A'!E79,"*No?")+COUNTIF('Compliance level A'!E98,"*No?")+COUNTIF('Compliance level A'!E117,"*No?")+COUNTIF('Compliance level A'!E136,"*No?")+COUNTIF('Compliance level A'!E155,"*No?")+COUNTIF('Compliance level A'!E174,"*No?")+COUNTIF('Compliance level A'!E193,"*No?")+COUNTIF('Compliance level A'!E212,"*No?")+COUNTIF('Compliance level A'!E231,"*No?")+COUNTIF('Compliance level A'!E250,"*No?")+COUNTIF('Compliance level A'!E269,"*No?")+COUNTIF('Compliance level A'!E288,"*No?")+COUNTIF('Compliance level A'!E307,"*No?")+COUNTIF('Compliance level A'!E326,"*No?")+COUNTIF('Compliance level A'!E345,"*No?")+COUNTIF('Compliance level A'!E364,"*No?")+COUNTIF('Compliance level A'!E383,"*No?")+COUNTIF('Compliance level A'!E402,"*No?")+COUNTIF('Compliance level A'!E421,"*No?")+COUNTIF('Compliance level A'!E440,"*No?")+COUNTIF('Compliance level A'!E459,"*No?")+COUNTIF('Compliance level A'!E478,"*No?")+COUNTIF('Compliance level A'!E497,"*No?")+COUNTIF('Compliance level A'!E516,"*No?")+COUNTIF('Compliance level A'!E535,"*No?")+COUNTIF('Compliance level A'!E554,"*No?")</f>
        <v>0</v>
      </c>
      <c r="D59" s="35">
        <f>COUNTIF('Compliance level A'!E22,"Not?Apply")+COUNTIF('Compliance level A'!E41,"Not?Apply")+COUNTIF('Compliance level A'!E41,"Not?Apply")+COUNTIF('Compliance level A'!E60,"Not?Apply")+COUNTIF('Compliance level A'!E79,"Not?Apply")+COUNTIF('Compliance level A'!E98,"Not?apply")+COUNTIF('Compliance level A'!E117,"Not?apply")+COUNTIF('Compliance level A'!E136,"Not?apply")+COUNTIF('Compliance level A'!E155,"Not?apply")+COUNTIF('Compliance level A'!E174,"Not?apply")+COUNTIF('Compliance level A'!E193,"Not?apply")+COUNTIF('Compliance level A'!E212,"Not?apply")+COUNTIF('Compliance level A'!E231,"Not?apply")+COUNTIF('Compliance level A'!E250,"Not?apply")+COUNTIF('Compliance level A'!E269,"Not?apply")+COUNTIF('Compliance level A'!E288,"Not?apply")+COUNTIF('Compliance level A'!E307,"Not?apply")+COUNTIF('Compliance level A'!E326,"Not?apply")+COUNTIF('Compliance level A'!E345,"Not?apply")+COUNTIF('Compliance level A'!E364,"Not?apply")+COUNTIF('Compliance level A'!E383,"Not?apply")+COUNTIF('Compliance level A'!E402,"Not?apply")+COUNTIF('Compliance level A'!E421,"Not?apply")+COUNTIF('Compliance level A'!E440,"Not?apply")+COUNTIF('Compliance level A'!E459,"Not?apply")+COUNTIF('Compliance level A'!E478,"Not?apply")+COUNTIF('Compliance level A'!E497,"Not?apply")+COUNTIF('Compliance level A'!E516,"Not?apply")+COUNTIF('Compliance level A'!E535,"Not?apply")+COUNTIF('Compliance level A'!E554,"Not?apply")</f>
        <v>0</v>
      </c>
      <c r="E59" s="36">
        <f>COUNTIF('Compliance level AA'!E22,"Yes")+COUNTIF('Compliance level AA'!E41,"Yes")+COUNTIF('Compliance level AA'!E60,"Yes")+COUNTIF('Compliance level AA'!E79,"Yes")+COUNTIF('Compliance level AA'!E98,"Yes")+COUNTIF('Compliance level AA'!E117,"Yes")+COUNTIF('Compliance level AA'!E136,"Yes")+COUNTIF('Compliance level AA'!E155,"Yes")+COUNTIF('Compliance level AA'!E174,"Yes")+COUNTIF('Compliance level AA'!E193,"Yes")+COUNTIF('Compliance level AA'!E212,"Yes")+COUNTIF('Compliance level AA'!E231,"Yes")+COUNTIF('Compliance level AA'!E250,"Yes")+COUNTIF('Compliance level AA'!E269,"Yes")+COUNTIF('Compliance level AA'!E288,"Yes")+COUNTIF('Compliance level AA'!E307,"Yes")+COUNTIF('Compliance level AA'!E326,"Yes")+COUNTIF('Compliance level AA'!E345,"Yes")+COUNTIF('Compliance level AA'!E364,"Yes")+COUNTIF('Compliance level AA'!E383,"Yes")+COUNTIF('Compliance level AA'!E402,"Yes")+COUNTIF('Compliance level AA'!E421,"Yes")</f>
        <v>0</v>
      </c>
      <c r="F59" s="36">
        <f>COUNTIF('Compliance level AA'!E22,"Yes")+COUNTIF('Compliance level AA'!E41,"Yes")+COUNTIF('Compliance level AA'!E60,"*No?")+COUNTIF('Compliance level AA'!E79,"*No?")+COUNTIF('Compliance level AA'!E98,"*No?")+COUNTIF('Compliance level AA'!E117,"*No?")+COUNTIF('Compliance level AA'!E136,"*No?")+COUNTIF('Compliance level AA'!E155,"*No?")+COUNTIF('Compliance level AA'!E174,"*No?")+COUNTIF('Compliance level AA'!E193,"*No?")+COUNTIF('Compliance level AA'!E212,"*No?")+COUNTIF('Compliance level AA'!E231,"*No?")+COUNTIF('Compliance level AA'!E250,"*No?")+COUNTIF('Compliance level AA'!E269,"*No?")+COUNTIF('Compliance level AA'!E288,"*No?")+COUNTIF('Compliance level AA'!E307,"*No?")+COUNTIF('Compliance level AA'!E326,"*No?")+COUNTIF('Compliance level AA'!E345,"*No?")+COUNTIF('Compliance level AA'!E364,"*No?")+COUNTIF('Compliance level AA'!E383,"*No?")+COUNTIF('Compliance level AA'!E402,"*No?")+COUNTIF('Compliance level AA'!E421,"*No?")</f>
        <v>0</v>
      </c>
      <c r="G59" s="36">
        <f>COUNTIF('Compliance level AA'!E22,"Not?Apply")+COUNTIF('Compliance level AA'!E41,"Not?Apply")+COUNTIF('Compliance level AA'!E60,"Not?Apply")+COUNTIF('Compliance level AA'!E79,"Not?Apply")+COUNTIF('Compliance level AA'!E98,"Not?apply")+COUNTIF('Compliance level AA'!E117,"Not?apply")+COUNTIF('Compliance level AA'!E136,"Not?apply")+COUNTIF('Compliance level AA'!E155,"Not?apply")+COUNTIF('Compliance level AA'!E174,"Not?apply")+COUNTIF('Compliance level AA'!E193,"Not?apply")+COUNTIF('Compliance level AA'!E212,"Not?apply")+COUNTIF('Compliance level AA'!E231,"Not?apply")+COUNTIF('Compliance level AA'!E250,"Not?apply")+COUNTIF('Compliance level AA'!E269,"Not?apply")+COUNTIF('Compliance level AA'!E288,"Not?apply")+COUNTIF('Compliance level AA'!E307,"Not?apply")+COUNTIF('Compliance level AA'!E326,"Not?apply")+COUNTIF('Compliance level AA'!E345,"Not?apply")+COUNTIF('Compliance level AA'!E364,"Not?apply")+COUNTIF('Compliance level AA'!E383,"Not?apply")+COUNTIF('Compliance level AA'!E402,"Not?apply")+COUNTIF('Compliance level AA'!E421,"Not?apply")</f>
        <v>0</v>
      </c>
      <c r="H59" s="26">
        <f t="shared" si="20"/>
        <v>0</v>
      </c>
      <c r="I59" s="27" t="str">
        <f t="shared" si="14"/>
        <v/>
      </c>
      <c r="J59" s="27" t="str">
        <f t="shared" si="15"/>
        <v/>
      </c>
      <c r="K59" s="29">
        <f t="shared" si="19"/>
        <v>0</v>
      </c>
      <c r="L59" s="30" t="str">
        <f t="shared" si="16"/>
        <v/>
      </c>
      <c r="M59" s="30" t="str">
        <f t="shared" si="17"/>
        <v/>
      </c>
    </row>
    <row r="60" spans="1:13" x14ac:dyDescent="0.25">
      <c r="H60" s="72" t="s">
        <v>199</v>
      </c>
      <c r="I60" s="72"/>
      <c r="J60" s="38">
        <f>AVERAGE(I45:I59)</f>
        <v>0</v>
      </c>
      <c r="K60" s="72" t="s">
        <v>200</v>
      </c>
      <c r="L60" s="72"/>
      <c r="M60" s="38">
        <f>AVERAGE(L45:L59)</f>
        <v>0</v>
      </c>
    </row>
    <row r="61" spans="1:13" x14ac:dyDescent="0.25">
      <c r="H61" s="72" t="s">
        <v>201</v>
      </c>
      <c r="I61" s="72"/>
      <c r="J61" s="72"/>
      <c r="K61" s="72"/>
      <c r="L61" s="72"/>
      <c r="M61" s="24">
        <f>(SUM(B45:B59)+SUM(E45:E59))/(SUMIF(H45:H59,"&gt;0")+SUMIF(K45:K59,"&gt;0"))</f>
        <v>0</v>
      </c>
    </row>
    <row r="62" spans="1:13" x14ac:dyDescent="0.25"/>
    <row r="63" spans="1:13" x14ac:dyDescent="0.25"/>
    <row r="64" spans="1:13" x14ac:dyDescent="0.25"/>
    <row r="65" spans="1:5" x14ac:dyDescent="0.25"/>
    <row r="66" spans="1:5" x14ac:dyDescent="0.25">
      <c r="A66" s="37" t="s">
        <v>203</v>
      </c>
      <c r="B66" s="37" t="s">
        <v>204</v>
      </c>
      <c r="C66" s="54" t="s">
        <v>205</v>
      </c>
      <c r="D66" s="68"/>
      <c r="E66" s="68"/>
    </row>
    <row r="67" spans="1:5" x14ac:dyDescent="0.25">
      <c r="A67" s="23" t="str">
        <f>B5</f>
        <v>12/30/2018</v>
      </c>
      <c r="B67" s="39">
        <v>0.99</v>
      </c>
      <c r="C67" s="39">
        <v>1</v>
      </c>
      <c r="D67" s="69"/>
      <c r="E67" s="69"/>
    </row>
    <row r="68" spans="1:5" x14ac:dyDescent="0.25">
      <c r="A68" s="23">
        <f>B24</f>
        <v>0</v>
      </c>
      <c r="B68" s="40"/>
      <c r="C68" s="40"/>
      <c r="D68" s="69"/>
      <c r="E68" s="69"/>
    </row>
    <row r="69" spans="1:5" x14ac:dyDescent="0.25">
      <c r="A69" s="23">
        <f>B43</f>
        <v>0</v>
      </c>
      <c r="B69" s="40"/>
      <c r="C69" s="40"/>
      <c r="D69" s="69"/>
      <c r="E69" s="69"/>
    </row>
    <row r="70" spans="1:5" x14ac:dyDescent="0.25">
      <c r="A70" s="23" t="s">
        <v>1</v>
      </c>
      <c r="B70" s="40"/>
      <c r="C70" s="40"/>
      <c r="D70" s="69"/>
      <c r="E70" s="69"/>
    </row>
    <row r="71" spans="1:5" hidden="1" x14ac:dyDescent="0.25">
      <c r="D71" s="1"/>
      <c r="E71" s="1"/>
    </row>
  </sheetData>
  <sheetProtection algorithmName="SHA-512" hashValue="enyn+A0nXHtjq/tOpL4JdPIoD7pQnRQ7HPTZ5DLmvZY8S5gX5+lr9uUjiS0ucyiebKwS5QfBlunyQARw+iiECQ==" saltValue="LMP5dw3SMPJOTPCq/VpigQ==" spinCount="100000" sheet="1" objects="1" scenarios="1"/>
  <mergeCells count="11">
    <mergeCell ref="H61:L61"/>
    <mergeCell ref="I5:J5"/>
    <mergeCell ref="L5:M5"/>
    <mergeCell ref="H22:I22"/>
    <mergeCell ref="K22:L22"/>
    <mergeCell ref="H23:L23"/>
    <mergeCell ref="H41:I41"/>
    <mergeCell ref="K41:L41"/>
    <mergeCell ref="H42:L42"/>
    <mergeCell ref="H60:I60"/>
    <mergeCell ref="K60:L60"/>
  </mergeCells>
  <conditionalFormatting sqref="J22">
    <cfRule type="cellIs" dxfId="17" priority="26" operator="lessThan">
      <formula>0.75</formula>
    </cfRule>
    <cfRule type="cellIs" dxfId="16" priority="27" operator="greaterThan">
      <formula>0.75</formula>
    </cfRule>
    <cfRule type="colorScale" priority="28">
      <colorScale>
        <cfvo type="formula" val="$J$22&gt;80%"/>
        <cfvo type="formula" val="$J$22&lt;80%"/>
        <color rgb="FF008000"/>
        <color rgb="FFFF0000"/>
      </colorScale>
    </cfRule>
  </conditionalFormatting>
  <conditionalFormatting sqref="M22">
    <cfRule type="cellIs" dxfId="15" priority="24" operator="lessThan">
      <formula>0.75</formula>
    </cfRule>
    <cfRule type="cellIs" dxfId="14" priority="25" operator="greaterThan">
      <formula>0.75</formula>
    </cfRule>
  </conditionalFormatting>
  <conditionalFormatting sqref="M23">
    <cfRule type="cellIs" dxfId="13" priority="22" operator="lessThan">
      <formula>0.75</formula>
    </cfRule>
    <cfRule type="cellIs" dxfId="12" priority="23" operator="greaterThan">
      <formula>0.75</formula>
    </cfRule>
  </conditionalFormatting>
  <conditionalFormatting sqref="J41">
    <cfRule type="cellIs" dxfId="11" priority="19" operator="lessThan">
      <formula>0.75</formula>
    </cfRule>
    <cfRule type="cellIs" dxfId="10" priority="20" operator="greaterThan">
      <formula>0.75</formula>
    </cfRule>
    <cfRule type="colorScale" priority="21">
      <colorScale>
        <cfvo type="formula" val="$J$22&gt;80%"/>
        <cfvo type="formula" val="$J$22&lt;80%"/>
        <color rgb="FF008000"/>
        <color rgb="FFFF0000"/>
      </colorScale>
    </cfRule>
  </conditionalFormatting>
  <conditionalFormatting sqref="M41">
    <cfRule type="cellIs" dxfId="9" priority="17" operator="lessThan">
      <formula>0.75</formula>
    </cfRule>
    <cfRule type="cellIs" dxfId="8" priority="18" operator="greaterThan">
      <formula>0.75</formula>
    </cfRule>
  </conditionalFormatting>
  <conditionalFormatting sqref="M42">
    <cfRule type="cellIs" dxfId="7" priority="15" operator="lessThan">
      <formula>0.75</formula>
    </cfRule>
    <cfRule type="cellIs" dxfId="6" priority="16" operator="greaterThan">
      <formula>0.75</formula>
    </cfRule>
  </conditionalFormatting>
  <conditionalFormatting sqref="J60">
    <cfRule type="cellIs" dxfId="5" priority="12" operator="lessThan">
      <formula>0.75</formula>
    </cfRule>
    <cfRule type="cellIs" dxfId="4" priority="13" operator="greaterThan">
      <formula>0.75</formula>
    </cfRule>
    <cfRule type="colorScale" priority="14">
      <colorScale>
        <cfvo type="formula" val="$J$22&gt;80%"/>
        <cfvo type="formula" val="$J$22&lt;80%"/>
        <color rgb="FF008000"/>
        <color rgb="FFFF0000"/>
      </colorScale>
    </cfRule>
  </conditionalFormatting>
  <conditionalFormatting sqref="M60">
    <cfRule type="cellIs" dxfId="3" priority="10" operator="lessThan">
      <formula>0.75</formula>
    </cfRule>
    <cfRule type="cellIs" dxfId="2" priority="11" operator="greaterThan">
      <formula>0.75</formula>
    </cfRule>
  </conditionalFormatting>
  <conditionalFormatting sqref="M61">
    <cfRule type="cellIs" dxfId="1" priority="8" operator="lessThan">
      <formula>0.75</formula>
    </cfRule>
    <cfRule type="cellIs" dxfId="0" priority="9" operator="greaterThan">
      <formula>0.75</formula>
    </cfRule>
  </conditionalFormatting>
  <hyperlinks>
    <hyperlink ref="B4" r:id="rId1" display="http://bcip-nrcan.s-t.mx/" xr:uid="{00000000-0004-0000-0300-000000000000}"/>
  </hyperlinks>
  <pageMargins left="0.75" right="0.75" top="1" bottom="1" header="0.5" footer="0.5"/>
  <pageSetup orientation="portrait" horizontalDpi="4294967292" verticalDpi="4294967292"/>
  <ignoredErrors>
    <ignoredError sqref="C22 E9:E21 F8:F21 B24 E26:E40 F26:F40 G26:G40 E45:E59 G46:G59 F45:F59 G10:G13 G14:G21" emptyCellReference="1"/>
    <ignoredError sqref="K8" formula="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workbookViewId="0">
      <selection activeCell="C8" sqref="C8"/>
    </sheetView>
  </sheetViews>
  <sheetFormatPr baseColWidth="10" defaultColWidth="0" defaultRowHeight="15.75" zeroHeight="1" x14ac:dyDescent="0.25"/>
  <cols>
    <col min="1" max="1" width="42" style="55" customWidth="1"/>
    <col min="2" max="2" width="41.625" style="55" customWidth="1"/>
    <col min="3" max="3" width="54.625" style="55" customWidth="1"/>
    <col min="4" max="4" width="10.875" style="55" customWidth="1"/>
    <col min="5" max="5" width="60.5" style="19" customWidth="1"/>
    <col min="6" max="6" width="96.625" style="55" hidden="1" customWidth="1"/>
    <col min="7" max="16384" width="10.875" style="55" hidden="1"/>
  </cols>
  <sheetData>
    <row r="1" spans="1:6" x14ac:dyDescent="0.25">
      <c r="A1" s="51" t="s">
        <v>4</v>
      </c>
      <c r="B1" s="55" t="str">
        <f>'Compliance level A'!$C$6</f>
        <v>12/30/2018</v>
      </c>
      <c r="F1" s="70"/>
    </row>
    <row r="2" spans="1:6" s="57" customFormat="1" ht="42.95" customHeight="1" x14ac:dyDescent="0.25">
      <c r="A2" s="56" t="s">
        <v>208</v>
      </c>
      <c r="B2" s="56" t="s">
        <v>209</v>
      </c>
      <c r="C2" s="56" t="s">
        <v>210</v>
      </c>
      <c r="E2" s="71" t="s">
        <v>211</v>
      </c>
    </row>
    <row r="3" spans="1:6" ht="31.5" x14ac:dyDescent="0.25">
      <c r="A3" s="51" t="s">
        <v>215</v>
      </c>
      <c r="E3" s="19" t="s">
        <v>212</v>
      </c>
    </row>
    <row r="4" spans="1:6" ht="31.5" x14ac:dyDescent="0.25">
      <c r="A4" s="52" t="s">
        <v>216</v>
      </c>
      <c r="B4" s="52" t="s">
        <v>300</v>
      </c>
      <c r="C4" s="52" t="s">
        <v>297</v>
      </c>
      <c r="E4" s="19" t="s">
        <v>213</v>
      </c>
    </row>
    <row r="5" spans="1:6" x14ac:dyDescent="0.25">
      <c r="A5" s="52" t="s">
        <v>217</v>
      </c>
      <c r="B5" s="52" t="s">
        <v>214</v>
      </c>
      <c r="C5" s="52"/>
      <c r="E5" s="19" t="s">
        <v>300</v>
      </c>
    </row>
    <row r="6" spans="1:6" x14ac:dyDescent="0.25">
      <c r="A6" s="52" t="s">
        <v>218</v>
      </c>
      <c r="B6" s="52" t="s">
        <v>214</v>
      </c>
      <c r="C6" s="52"/>
      <c r="E6" s="19" t="s">
        <v>214</v>
      </c>
    </row>
    <row r="7" spans="1:6" ht="63" x14ac:dyDescent="0.25">
      <c r="A7" s="52" t="s">
        <v>219</v>
      </c>
      <c r="B7" s="52" t="s">
        <v>300</v>
      </c>
      <c r="C7" s="52" t="s">
        <v>298</v>
      </c>
      <c r="F7" s="70"/>
    </row>
    <row r="8" spans="1:6" ht="63" x14ac:dyDescent="0.25">
      <c r="A8" s="52" t="s">
        <v>220</v>
      </c>
      <c r="B8" s="52" t="s">
        <v>300</v>
      </c>
      <c r="C8" s="52" t="s">
        <v>298</v>
      </c>
      <c r="F8" s="70"/>
    </row>
    <row r="9" spans="1:6" x14ac:dyDescent="0.25">
      <c r="A9" s="52" t="s">
        <v>221</v>
      </c>
      <c r="B9" s="52"/>
      <c r="C9" s="52"/>
    </row>
    <row r="10" spans="1:6" x14ac:dyDescent="0.25">
      <c r="A10" s="52" t="s">
        <v>222</v>
      </c>
      <c r="B10" s="52"/>
      <c r="C10" s="52"/>
    </row>
    <row r="11" spans="1:6" x14ac:dyDescent="0.25">
      <c r="A11" s="52" t="s">
        <v>223</v>
      </c>
      <c r="B11" s="52" t="s">
        <v>214</v>
      </c>
      <c r="C11" s="52"/>
    </row>
    <row r="12" spans="1:6" x14ac:dyDescent="0.25">
      <c r="A12" s="52" t="s">
        <v>224</v>
      </c>
      <c r="B12" s="52"/>
      <c r="C12" s="52"/>
    </row>
    <row r="13" spans="1:6" x14ac:dyDescent="0.25">
      <c r="A13" s="52" t="s">
        <v>225</v>
      </c>
      <c r="B13" s="52"/>
      <c r="C13" s="52"/>
    </row>
    <row r="14" spans="1:6" x14ac:dyDescent="0.25">
      <c r="A14" s="52" t="s">
        <v>226</v>
      </c>
      <c r="B14" s="52" t="s">
        <v>214</v>
      </c>
      <c r="C14" s="52"/>
    </row>
    <row r="15" spans="1:6" x14ac:dyDescent="0.25">
      <c r="A15" s="52" t="s">
        <v>227</v>
      </c>
      <c r="B15" s="52" t="s">
        <v>214</v>
      </c>
      <c r="C15" s="52"/>
    </row>
    <row r="16" spans="1:6" x14ac:dyDescent="0.25">
      <c r="A16" s="52" t="s">
        <v>228</v>
      </c>
      <c r="B16" s="52"/>
      <c r="C16" s="52"/>
    </row>
    <row r="17" spans="1:3" ht="31.5" x14ac:dyDescent="0.25">
      <c r="A17" s="52" t="s">
        <v>229</v>
      </c>
      <c r="B17" s="52"/>
      <c r="C17" s="52"/>
    </row>
    <row r="18" spans="1:3" x14ac:dyDescent="0.25">
      <c r="A18" s="52" t="s">
        <v>230</v>
      </c>
      <c r="B18" s="52"/>
      <c r="C18" s="52"/>
    </row>
    <row r="19" spans="1:3" x14ac:dyDescent="0.25">
      <c r="A19" s="52" t="s">
        <v>231</v>
      </c>
      <c r="B19" s="52"/>
      <c r="C19" s="52"/>
    </row>
    <row r="20" spans="1:3" x14ac:dyDescent="0.25">
      <c r="A20" s="52" t="s">
        <v>232</v>
      </c>
      <c r="B20" s="52"/>
      <c r="C20" s="52"/>
    </row>
    <row r="21" spans="1:3" x14ac:dyDescent="0.25">
      <c r="A21" s="52" t="s">
        <v>233</v>
      </c>
      <c r="B21" s="52"/>
      <c r="C21" s="52"/>
    </row>
    <row r="22" spans="1:3" x14ac:dyDescent="0.25">
      <c r="A22" s="52" t="s">
        <v>234</v>
      </c>
      <c r="B22" s="52"/>
      <c r="C22" s="52"/>
    </row>
    <row r="23" spans="1:3" x14ac:dyDescent="0.25">
      <c r="A23" s="52" t="s">
        <v>235</v>
      </c>
      <c r="B23" s="52"/>
      <c r="C23" s="52"/>
    </row>
    <row r="24" spans="1:3" ht="63" x14ac:dyDescent="0.25">
      <c r="A24" s="52" t="s">
        <v>236</v>
      </c>
      <c r="B24" s="52" t="s">
        <v>300</v>
      </c>
      <c r="C24" s="67" t="s">
        <v>298</v>
      </c>
    </row>
    <row r="25" spans="1:3" ht="63" x14ac:dyDescent="0.25">
      <c r="A25" s="52" t="s">
        <v>237</v>
      </c>
      <c r="B25" s="52" t="s">
        <v>300</v>
      </c>
      <c r="C25" s="67" t="s">
        <v>298</v>
      </c>
    </row>
    <row r="26" spans="1:3" x14ac:dyDescent="0.25">
      <c r="A26" s="52" t="s">
        <v>238</v>
      </c>
      <c r="B26" s="52"/>
      <c r="C26" s="52"/>
    </row>
    <row r="27" spans="1:3" ht="63" x14ac:dyDescent="0.25">
      <c r="A27" s="52" t="s">
        <v>239</v>
      </c>
      <c r="B27" s="52" t="s">
        <v>300</v>
      </c>
      <c r="C27" s="67" t="s">
        <v>298</v>
      </c>
    </row>
    <row r="28" spans="1:3" ht="31.5" x14ac:dyDescent="0.25">
      <c r="A28" s="51" t="s">
        <v>240</v>
      </c>
    </row>
    <row r="29" spans="1:3" x14ac:dyDescent="0.25">
      <c r="A29" s="52" t="s">
        <v>241</v>
      </c>
      <c r="B29" s="52" t="s">
        <v>214</v>
      </c>
      <c r="C29" s="52"/>
    </row>
    <row r="30" spans="1:3" x14ac:dyDescent="0.25">
      <c r="A30" s="52" t="s">
        <v>242</v>
      </c>
      <c r="B30" s="52" t="s">
        <v>214</v>
      </c>
      <c r="C30" s="52"/>
    </row>
    <row r="31" spans="1:3" x14ac:dyDescent="0.25">
      <c r="A31" s="52" t="s">
        <v>243</v>
      </c>
      <c r="B31" s="52"/>
      <c r="C31" s="52"/>
    </row>
    <row r="32" spans="1:3" x14ac:dyDescent="0.25">
      <c r="A32" s="52" t="s">
        <v>244</v>
      </c>
      <c r="B32" s="52"/>
      <c r="C32" s="52"/>
    </row>
    <row r="33" spans="1:3" x14ac:dyDescent="0.25">
      <c r="A33" s="52" t="s">
        <v>245</v>
      </c>
      <c r="B33" s="52"/>
      <c r="C33" s="52"/>
    </row>
    <row r="34" spans="1:3" ht="31.5" x14ac:dyDescent="0.25">
      <c r="A34" s="52" t="s">
        <v>246</v>
      </c>
      <c r="B34" s="52" t="s">
        <v>214</v>
      </c>
      <c r="C34" s="52"/>
    </row>
    <row r="35" spans="1:3" x14ac:dyDescent="0.25">
      <c r="A35" s="52" t="s">
        <v>247</v>
      </c>
      <c r="B35" s="52"/>
      <c r="C35" s="52"/>
    </row>
    <row r="36" spans="1:3" x14ac:dyDescent="0.25">
      <c r="A36" s="52" t="s">
        <v>248</v>
      </c>
      <c r="B36" s="52"/>
      <c r="C36" s="52"/>
    </row>
    <row r="37" spans="1:3" x14ac:dyDescent="0.25">
      <c r="A37" s="52" t="s">
        <v>249</v>
      </c>
      <c r="B37" s="52"/>
      <c r="C37" s="52"/>
    </row>
    <row r="38" spans="1:3" ht="31.5" x14ac:dyDescent="0.25">
      <c r="A38" s="52" t="s">
        <v>250</v>
      </c>
      <c r="B38" s="52"/>
      <c r="C38" s="52"/>
    </row>
    <row r="39" spans="1:3" ht="31.5" x14ac:dyDescent="0.25">
      <c r="A39" s="52" t="s">
        <v>251</v>
      </c>
      <c r="B39" s="52"/>
      <c r="C39" s="52"/>
    </row>
    <row r="40" spans="1:3" ht="63" x14ac:dyDescent="0.25">
      <c r="A40" s="52" t="s">
        <v>252</v>
      </c>
      <c r="B40" s="52" t="s">
        <v>300</v>
      </c>
      <c r="C40" s="67" t="s">
        <v>298</v>
      </c>
    </row>
    <row r="41" spans="1:3" x14ac:dyDescent="0.25">
      <c r="A41" s="52" t="s">
        <v>253</v>
      </c>
      <c r="B41" s="52" t="s">
        <v>214</v>
      </c>
      <c r="C41" s="52"/>
    </row>
  </sheetData>
  <sheetProtection algorithmName="SHA-512" hashValue="agWYe5ZEjfdSkZ3eNo88wjXOy+WrOVUHE61b+bO/YLNJNEf3KEuxytFPMHmcqccMj28WZPjTkYjkEwrIyfJlEw==" saltValue="AAh+crzynRpNiFcUDIjv4w==" spinCount="100000" sheet="1" objects="1" scenarios="1"/>
  <dataValidations count="2">
    <dataValidation type="list" allowBlank="1" showInputMessage="1" showErrorMessage="1" sqref="B3" xr:uid="{00000000-0002-0000-0400-000000000000}">
      <formula1>E2:E6</formula1>
    </dataValidation>
    <dataValidation type="list" allowBlank="1" showInputMessage="1" showErrorMessage="1" sqref="B4:B27 B29:B41" xr:uid="{00000000-0002-0000-0400-000001000000}">
      <formula1>$E$2:$E$6</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General Information</vt:lpstr>
      <vt:lpstr>Compliance level A</vt:lpstr>
      <vt:lpstr>Compliance level AA</vt:lpstr>
      <vt:lpstr>Results</vt:lpstr>
      <vt:lpstr>Section 508</vt:lpstr>
    </vt:vector>
  </TitlesOfParts>
  <Manager/>
  <Company>Hearcolors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Duhem</dc:creator>
  <cp:keywords/>
  <dc:description/>
  <cp:lastModifiedBy>HearColors</cp:lastModifiedBy>
  <dcterms:created xsi:type="dcterms:W3CDTF">2018-10-30T18:27:18Z</dcterms:created>
  <dcterms:modified xsi:type="dcterms:W3CDTF">2019-01-07T23:25:55Z</dcterms:modified>
  <cp:category/>
</cp:coreProperties>
</file>